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/>
  <mc:AlternateContent xmlns:mc="http://schemas.openxmlformats.org/markup-compatibility/2006">
    <mc:Choice Requires="x15">
      <x15ac:absPath xmlns:x15ac="http://schemas.microsoft.com/office/spreadsheetml/2010/11/ac" url="/Users/vera 1/Documents/WEB/POUR MICHEL 23 Juillet 2024/EQUIDES MONODACCTYLES/OUTILS-TOOLS/SIZE INDEX /"/>
    </mc:Choice>
  </mc:AlternateContent>
  <xr:revisionPtr revIDLastSave="0" documentId="8_{47CF4F4D-D8A8-1345-9E14-9FBD8CBC7D0D}" xr6:coauthVersionLast="47" xr6:coauthVersionMax="47" xr10:uidLastSave="{00000000-0000-0000-0000-000000000000}"/>
  <bookViews>
    <workbookView xWindow="11680" yWindow="2860" windowWidth="14660" windowHeight="13740"/>
  </bookViews>
  <sheets>
    <sheet name="Feuil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2" i="4" l="1"/>
  <c r="D27" i="4"/>
  <c r="U3" i="4"/>
  <c r="U2" i="4"/>
  <c r="U1" i="4"/>
  <c r="S3" i="4"/>
  <c r="S2" i="4"/>
  <c r="T10" i="4" s="1"/>
  <c r="S1" i="4"/>
  <c r="T6" i="4" s="1"/>
  <c r="Q3" i="4"/>
  <c r="Q2" i="4"/>
  <c r="Q1" i="4"/>
  <c r="O3" i="4"/>
  <c r="O2" i="4"/>
  <c r="P8" i="4" s="1"/>
  <c r="O1" i="4"/>
  <c r="P10" i="4" s="1"/>
  <c r="M3" i="4"/>
  <c r="M2" i="4"/>
  <c r="M1" i="4"/>
  <c r="K3" i="4"/>
  <c r="K2" i="4"/>
  <c r="L10" i="4" s="1"/>
  <c r="K1" i="4"/>
  <c r="L6" i="4" s="1"/>
  <c r="I3" i="4"/>
  <c r="I2" i="4"/>
  <c r="I1" i="4"/>
  <c r="G3" i="4"/>
  <c r="G2" i="4"/>
  <c r="G1" i="4"/>
  <c r="H7" i="4" s="1"/>
  <c r="E3" i="4"/>
  <c r="E2" i="4"/>
  <c r="E1" i="4"/>
  <c r="C3" i="4"/>
  <c r="C2" i="4"/>
  <c r="D9" i="4" s="1"/>
  <c r="C1" i="4"/>
  <c r="D11" i="4" s="1"/>
  <c r="C51" i="4"/>
  <c r="D52" i="4" s="1"/>
  <c r="D51" i="4"/>
  <c r="F8" i="4" l="1"/>
  <c r="F14" i="4"/>
  <c r="F20" i="4"/>
  <c r="F26" i="4"/>
  <c r="F10" i="4"/>
  <c r="F22" i="4"/>
  <c r="F9" i="4"/>
  <c r="F15" i="4"/>
  <c r="F21" i="4"/>
  <c r="F27" i="4"/>
  <c r="F16" i="4"/>
  <c r="F28" i="4"/>
  <c r="J9" i="4"/>
  <c r="J15" i="4"/>
  <c r="J21" i="4"/>
  <c r="J17" i="4"/>
  <c r="J16" i="4"/>
  <c r="J22" i="4"/>
  <c r="J11" i="4"/>
  <c r="J5" i="4"/>
  <c r="N10" i="4"/>
  <c r="N16" i="4"/>
  <c r="N22" i="4"/>
  <c r="N28" i="4"/>
  <c r="N12" i="4"/>
  <c r="N24" i="4"/>
  <c r="N6" i="4"/>
  <c r="N18" i="4"/>
  <c r="N30" i="4"/>
  <c r="R9" i="4"/>
  <c r="R15" i="4"/>
  <c r="R21" i="4"/>
  <c r="R27" i="4"/>
  <c r="R33" i="4"/>
  <c r="R39" i="4"/>
  <c r="R45" i="4"/>
  <c r="R17" i="4"/>
  <c r="R29" i="4"/>
  <c r="R41" i="4"/>
  <c r="R11" i="4"/>
  <c r="R23" i="4"/>
  <c r="R35" i="4"/>
  <c r="R47" i="4"/>
  <c r="V9" i="4"/>
  <c r="V15" i="4"/>
  <c r="V21" i="4"/>
  <c r="V17" i="4"/>
  <c r="V11" i="4"/>
  <c r="V23" i="4"/>
  <c r="H11" i="4"/>
  <c r="H17" i="4"/>
  <c r="H23" i="4"/>
  <c r="D21" i="4"/>
  <c r="D15" i="4"/>
  <c r="F6" i="4"/>
  <c r="J7" i="4"/>
  <c r="N8" i="4"/>
  <c r="R7" i="4"/>
  <c r="V7" i="4"/>
  <c r="D28" i="4"/>
  <c r="D22" i="4"/>
  <c r="D16" i="4"/>
  <c r="D10" i="4"/>
  <c r="F29" i="4"/>
  <c r="F23" i="4"/>
  <c r="F17" i="4"/>
  <c r="F11" i="4"/>
  <c r="H5" i="4"/>
  <c r="H18" i="4"/>
  <c r="H12" i="4"/>
  <c r="H6" i="4"/>
  <c r="J18" i="4"/>
  <c r="J12" i="4"/>
  <c r="J6" i="4"/>
  <c r="L17" i="4"/>
  <c r="L11" i="4"/>
  <c r="N5" i="4"/>
  <c r="N25" i="4"/>
  <c r="N19" i="4"/>
  <c r="N13" i="4"/>
  <c r="N7" i="4"/>
  <c r="P21" i="4"/>
  <c r="P15" i="4"/>
  <c r="P9" i="4"/>
  <c r="R48" i="4"/>
  <c r="R42" i="4"/>
  <c r="R36" i="4"/>
  <c r="R30" i="4"/>
  <c r="R24" i="4"/>
  <c r="R18" i="4"/>
  <c r="R12" i="4"/>
  <c r="R6" i="4"/>
  <c r="T17" i="4"/>
  <c r="T11" i="4"/>
  <c r="V5" i="4"/>
  <c r="V18" i="4"/>
  <c r="V12" i="4"/>
  <c r="V6" i="4"/>
  <c r="L16" i="4"/>
  <c r="P14" i="4"/>
  <c r="T16" i="4"/>
  <c r="D26" i="4"/>
  <c r="D20" i="4"/>
  <c r="D14" i="4"/>
  <c r="D8" i="4"/>
  <c r="H22" i="4"/>
  <c r="H16" i="4"/>
  <c r="H10" i="4"/>
  <c r="J10" i="4"/>
  <c r="L21" i="4"/>
  <c r="L15" i="4"/>
  <c r="L9" i="4"/>
  <c r="N29" i="4"/>
  <c r="N23" i="4"/>
  <c r="N17" i="4"/>
  <c r="N11" i="4"/>
  <c r="P5" i="4"/>
  <c r="P19" i="4"/>
  <c r="P13" i="4"/>
  <c r="P7" i="4"/>
  <c r="R46" i="4"/>
  <c r="R40" i="4"/>
  <c r="R34" i="4"/>
  <c r="R28" i="4"/>
  <c r="R22" i="4"/>
  <c r="R16" i="4"/>
  <c r="R10" i="4"/>
  <c r="T21" i="4"/>
  <c r="T15" i="4"/>
  <c r="T9" i="4"/>
  <c r="V22" i="4"/>
  <c r="V16" i="4"/>
  <c r="V10" i="4"/>
  <c r="L5" i="4"/>
  <c r="P20" i="4"/>
  <c r="T5" i="4"/>
  <c r="D5" i="4"/>
  <c r="D25" i="4"/>
  <c r="D19" i="4"/>
  <c r="D13" i="4"/>
  <c r="D7" i="4"/>
  <c r="H21" i="4"/>
  <c r="H15" i="4"/>
  <c r="H9" i="4"/>
  <c r="L20" i="4"/>
  <c r="L14" i="4"/>
  <c r="L8" i="4"/>
  <c r="P24" i="4"/>
  <c r="P18" i="4"/>
  <c r="P12" i="4"/>
  <c r="P6" i="4"/>
  <c r="T20" i="4"/>
  <c r="T14" i="4"/>
  <c r="T8" i="4"/>
  <c r="D30" i="4"/>
  <c r="D24" i="4"/>
  <c r="D18" i="4"/>
  <c r="D12" i="4"/>
  <c r="D6" i="4"/>
  <c r="F25" i="4"/>
  <c r="F19" i="4"/>
  <c r="F13" i="4"/>
  <c r="F7" i="4"/>
  <c r="H20" i="4"/>
  <c r="H14" i="4"/>
  <c r="H8" i="4"/>
  <c r="J20" i="4"/>
  <c r="J14" i="4"/>
  <c r="J8" i="4"/>
  <c r="L19" i="4"/>
  <c r="L13" i="4"/>
  <c r="L7" i="4"/>
  <c r="N27" i="4"/>
  <c r="N21" i="4"/>
  <c r="N15" i="4"/>
  <c r="N9" i="4"/>
  <c r="P23" i="4"/>
  <c r="P17" i="4"/>
  <c r="P11" i="4"/>
  <c r="R5" i="4"/>
  <c r="R44" i="4"/>
  <c r="R38" i="4"/>
  <c r="R32" i="4"/>
  <c r="R26" i="4"/>
  <c r="R20" i="4"/>
  <c r="R14" i="4"/>
  <c r="R8" i="4"/>
  <c r="T19" i="4"/>
  <c r="T13" i="4"/>
  <c r="T7" i="4"/>
  <c r="V20" i="4"/>
  <c r="V14" i="4"/>
  <c r="V8" i="4"/>
  <c r="D29" i="4"/>
  <c r="D23" i="4"/>
  <c r="D17" i="4"/>
  <c r="F5" i="4"/>
  <c r="F24" i="4"/>
  <c r="F18" i="4"/>
  <c r="F12" i="4"/>
  <c r="H19" i="4"/>
  <c r="H13" i="4"/>
  <c r="J19" i="4"/>
  <c r="J13" i="4"/>
  <c r="L18" i="4"/>
  <c r="L12" i="4"/>
  <c r="N26" i="4"/>
  <c r="N20" i="4"/>
  <c r="N14" i="4"/>
  <c r="P22" i="4"/>
  <c r="P16" i="4"/>
  <c r="R49" i="4"/>
  <c r="R43" i="4"/>
  <c r="R37" i="4"/>
  <c r="R31" i="4"/>
  <c r="R25" i="4"/>
  <c r="R19" i="4"/>
  <c r="R13" i="4"/>
  <c r="T18" i="4"/>
  <c r="T12" i="4"/>
  <c r="V19" i="4"/>
  <c r="V13" i="4"/>
  <c r="U54" i="4" l="1"/>
  <c r="U56" i="4"/>
  <c r="V56" i="4" s="1"/>
  <c r="U58" i="4"/>
  <c r="V58" i="4" s="1"/>
  <c r="U53" i="4"/>
  <c r="U51" i="4"/>
  <c r="V51" i="4" s="1"/>
  <c r="U52" i="4"/>
  <c r="V52" i="4" s="1"/>
  <c r="U55" i="4"/>
  <c r="V55" i="4" s="1"/>
  <c r="U57" i="4"/>
  <c r="V57" i="4" s="1"/>
  <c r="E55" i="4"/>
  <c r="E57" i="4"/>
  <c r="F57" i="4" s="1"/>
  <c r="E53" i="4"/>
  <c r="F53" i="4" s="1"/>
  <c r="E54" i="4"/>
  <c r="F54" i="4" s="1"/>
  <c r="E56" i="4"/>
  <c r="E58" i="4"/>
  <c r="E52" i="4"/>
  <c r="E51" i="4"/>
  <c r="F51" i="4" s="1"/>
  <c r="C53" i="4"/>
  <c r="D53" i="4" s="1"/>
  <c r="C54" i="4"/>
  <c r="D54" i="4" s="1"/>
  <c r="C56" i="4"/>
  <c r="C58" i="4"/>
  <c r="C55" i="4"/>
  <c r="C57" i="4"/>
  <c r="D57" i="4" s="1"/>
  <c r="M55" i="4"/>
  <c r="N55" i="4" s="1"/>
  <c r="M57" i="4"/>
  <c r="N57" i="4" s="1"/>
  <c r="M53" i="4"/>
  <c r="M52" i="4"/>
  <c r="M54" i="4"/>
  <c r="N54" i="4" s="1"/>
  <c r="M56" i="4"/>
  <c r="M58" i="4"/>
  <c r="M51" i="4"/>
  <c r="N51" i="4" s="1"/>
  <c r="S53" i="4"/>
  <c r="S52" i="4"/>
  <c r="S55" i="4"/>
  <c r="S57" i="4"/>
  <c r="S54" i="4"/>
  <c r="T54" i="4" s="1"/>
  <c r="S56" i="4"/>
  <c r="T56" i="4" s="1"/>
  <c r="S58" i="4"/>
  <c r="S51" i="4"/>
  <c r="T51" i="4" s="1"/>
  <c r="O53" i="4"/>
  <c r="O52" i="4"/>
  <c r="P52" i="4" s="1"/>
  <c r="O54" i="4"/>
  <c r="P54" i="4" s="1"/>
  <c r="O56" i="4"/>
  <c r="P56" i="4" s="1"/>
  <c r="O58" i="4"/>
  <c r="O51" i="4"/>
  <c r="P51" i="4" s="1"/>
  <c r="O55" i="4"/>
  <c r="O57" i="4"/>
  <c r="Q55" i="4"/>
  <c r="R55" i="4" s="1"/>
  <c r="Q57" i="4"/>
  <c r="R57" i="4" s="1"/>
  <c r="Q53" i="4"/>
  <c r="Q54" i="4"/>
  <c r="R54" i="4" s="1"/>
  <c r="Q56" i="4"/>
  <c r="Q58" i="4"/>
  <c r="Q52" i="4"/>
  <c r="Q51" i="4"/>
  <c r="R51" i="4" s="1"/>
  <c r="K53" i="4"/>
  <c r="K55" i="4"/>
  <c r="K57" i="4"/>
  <c r="K52" i="4"/>
  <c r="L52" i="4" s="1"/>
  <c r="K54" i="4"/>
  <c r="L54" i="4" s="1"/>
  <c r="K56" i="4"/>
  <c r="L56" i="4" s="1"/>
  <c r="K58" i="4"/>
  <c r="K51" i="4"/>
  <c r="L51" i="4" s="1"/>
  <c r="G53" i="4"/>
  <c r="G52" i="4"/>
  <c r="G55" i="4"/>
  <c r="H55" i="4" s="1"/>
  <c r="G57" i="4"/>
  <c r="H57" i="4" s="1"/>
  <c r="G54" i="4"/>
  <c r="G56" i="4"/>
  <c r="G58" i="4"/>
  <c r="G51" i="4"/>
  <c r="H51" i="4" s="1"/>
  <c r="I54" i="4"/>
  <c r="J54" i="4" s="1"/>
  <c r="I56" i="4"/>
  <c r="J56" i="4" s="1"/>
  <c r="I58" i="4"/>
  <c r="I53" i="4"/>
  <c r="I51" i="4"/>
  <c r="J51" i="4" s="1"/>
  <c r="I52" i="4"/>
  <c r="J52" i="4" s="1"/>
  <c r="I55" i="4"/>
  <c r="J55" i="4" s="1"/>
  <c r="I57" i="4"/>
  <c r="J57" i="4" s="1"/>
  <c r="R58" i="4" l="1"/>
  <c r="V53" i="4"/>
  <c r="R56" i="4"/>
  <c r="T55" i="4"/>
  <c r="D55" i="4"/>
  <c r="F55" i="4"/>
  <c r="R52" i="4"/>
  <c r="H52" i="4"/>
  <c r="P57" i="4"/>
  <c r="T57" i="4"/>
  <c r="H58" i="4"/>
  <c r="L57" i="4"/>
  <c r="X54" i="4" s="1"/>
  <c r="P53" i="4"/>
  <c r="F52" i="4"/>
  <c r="H56" i="4"/>
  <c r="L55" i="4"/>
  <c r="T52" i="4"/>
  <c r="N52" i="4"/>
  <c r="D58" i="4"/>
  <c r="F58" i="4"/>
  <c r="N58" i="4"/>
  <c r="N56" i="4"/>
  <c r="H53" i="4"/>
  <c r="P55" i="4"/>
  <c r="J53" i="4"/>
  <c r="J58" i="4"/>
  <c r="H54" i="4"/>
  <c r="X51" i="4" s="1"/>
  <c r="L58" i="4"/>
  <c r="L53" i="4"/>
  <c r="R53" i="4"/>
  <c r="P58" i="4"/>
  <c r="T58" i="4"/>
  <c r="T53" i="4"/>
  <c r="X50" i="4" s="1"/>
  <c r="N53" i="4"/>
  <c r="D56" i="4"/>
  <c r="F56" i="4"/>
  <c r="V54" i="4"/>
  <c r="X55" i="4" l="1"/>
  <c r="X53" i="4"/>
  <c r="X52" i="4"/>
  <c r="X49" i="4" s="1"/>
</calcChain>
</file>

<file path=xl/sharedStrings.xml><?xml version="1.0" encoding="utf-8"?>
<sst xmlns="http://schemas.openxmlformats.org/spreadsheetml/2006/main" count="50" uniqueCount="34">
  <si>
    <t>Jaurens</t>
  </si>
  <si>
    <t>x</t>
  </si>
  <si>
    <t>s</t>
  </si>
  <si>
    <t>n</t>
  </si>
  <si>
    <t>Fréqu.</t>
  </si>
  <si>
    <t>Entre -75 et -50</t>
  </si>
  <si>
    <t>Entre -50 et -25</t>
  </si>
  <si>
    <t>Entre -25 et 0</t>
  </si>
  <si>
    <t>Entre 0 et 25</t>
  </si>
  <si>
    <t>Entre 25 et 50</t>
  </si>
  <si>
    <t>Entre 50 et 75</t>
  </si>
  <si>
    <t>Entre 75 et 100</t>
  </si>
  <si>
    <t>Entre -100 et -75</t>
  </si>
  <si>
    <t>Entre -125 et -100</t>
  </si>
  <si>
    <t>SI MC 5</t>
  </si>
  <si>
    <t xml:space="preserve">MC 5 </t>
  </si>
  <si>
    <t>MC 11</t>
  </si>
  <si>
    <t>SI MC 11</t>
  </si>
  <si>
    <t>Astr 5</t>
  </si>
  <si>
    <t>SI Astr 5</t>
  </si>
  <si>
    <t>MT 5</t>
  </si>
  <si>
    <t>SI MT 5</t>
  </si>
  <si>
    <t>MT 11</t>
  </si>
  <si>
    <t>SI MT 11</t>
  </si>
  <si>
    <t>PhIA 1</t>
  </si>
  <si>
    <t>SI PhIA 1</t>
  </si>
  <si>
    <t xml:space="preserve">PhIP 1 </t>
  </si>
  <si>
    <t xml:space="preserve">SI PhIP 1 </t>
  </si>
  <si>
    <t>PhIIAP 3</t>
  </si>
  <si>
    <t>SI PhIIAP 3</t>
  </si>
  <si>
    <t xml:space="preserve">PhIIIA 5 </t>
  </si>
  <si>
    <t xml:space="preserve">SI PhIIIA 5 </t>
  </si>
  <si>
    <t xml:space="preserve">PhIIIP 5 </t>
  </si>
  <si>
    <t xml:space="preserve">SI PhIIIP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</si>
</sst>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0.0"/>
  </numFmts>
  <fonts count="2" x14ac:knownFonts="1">
    <font>
      <sz val="9"/>
      <name val="Geneva"/>
    </font>
    <font>
      <sz val="9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right" vertical="top"/>
    </xf>
    <xf numFmtId="186" fontId="1" fillId="0" borderId="0" xfId="0" applyNumberFormat="1" applyFont="1" applyBorder="1" applyAlignment="1">
      <alignment horizontal="right" vertical="top"/>
    </xf>
    <xf numFmtId="186" fontId="1" fillId="0" borderId="0" xfId="0" applyNumberFormat="1" applyFont="1" applyBorder="1" applyAlignment="1">
      <alignment horizontal="right"/>
    </xf>
    <xf numFmtId="186" fontId="1" fillId="0" borderId="0" xfId="0" applyNumberFormat="1" applyFont="1"/>
    <xf numFmtId="18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1" fillId="0" borderId="0" xfId="0" applyNumberFormat="1" applyFont="1"/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fr-FR"/>
              <a:t>Jaurens, ca. 30 ka, n=232 </a:t>
            </a:r>
          </a:p>
        </c:rich>
      </c:tx>
      <c:layout>
        <c:manualLayout>
          <c:xMode val="edge"/>
          <c:yMode val="edge"/>
          <c:x val="0.31356018703706257"/>
          <c:y val="3.3707942223577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6926164498821"/>
          <c:y val="0.1947569995140036"/>
          <c:w val="0.84745996496503395"/>
          <c:h val="0.632960248420511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Feuil1!$X$47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Feuil1!$W$50:$W$55</c:f>
              <c:numCache>
                <c:formatCode>0</c:formatCode>
                <c:ptCount val="6"/>
                <c:pt idx="0">
                  <c:v>-75</c:v>
                </c:pt>
                <c:pt idx="1">
                  <c:v>-50</c:v>
                </c:pt>
                <c:pt idx="2">
                  <c:v>-25</c:v>
                </c:pt>
                <c:pt idx="3">
                  <c:v>0</c:v>
                </c:pt>
                <c:pt idx="4">
                  <c:v>25</c:v>
                </c:pt>
                <c:pt idx="5">
                  <c:v>50</c:v>
                </c:pt>
              </c:numCache>
            </c:numRef>
          </c:cat>
          <c:val>
            <c:numRef>
              <c:f>Feuil1!$X$50:$X$55</c:f>
              <c:numCache>
                <c:formatCode>0</c:formatCode>
                <c:ptCount val="6"/>
                <c:pt idx="0">
                  <c:v>3</c:v>
                </c:pt>
                <c:pt idx="1">
                  <c:v>41</c:v>
                </c:pt>
                <c:pt idx="2">
                  <c:v>93</c:v>
                </c:pt>
                <c:pt idx="3">
                  <c:v>64</c:v>
                </c:pt>
                <c:pt idx="4">
                  <c:v>24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9-6841-B8DB-511B2F117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050320"/>
        <c:axId val="1"/>
      </c:barChart>
      <c:catAx>
        <c:axId val="202050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020503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101600</xdr:colOff>
      <xdr:row>46</xdr:row>
      <xdr:rowOff>139700</xdr:rowOff>
    </xdr:from>
    <xdr:to>
      <xdr:col>33</xdr:col>
      <xdr:colOff>431800</xdr:colOff>
      <xdr:row>67</xdr:row>
      <xdr:rowOff>63500</xdr:rowOff>
    </xdr:to>
    <xdr:graphicFrame macro="">
      <xdr:nvGraphicFramePr>
        <xdr:cNvPr id="1025" name="Graphique 1">
          <a:extLst>
            <a:ext uri="{FF2B5EF4-FFF2-40B4-BE49-F238E27FC236}">
              <a16:creationId xmlns:a16="http://schemas.microsoft.com/office/drawing/2014/main" id="{A4F53EA9-8F6C-6692-169A-E0ADA4F3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tabSelected="1" topLeftCell="A42" workbookViewId="0">
      <selection activeCell="P59" sqref="A59:IV59"/>
    </sheetView>
  </sheetViews>
  <sheetFormatPr baseColWidth="10" defaultColWidth="6.83203125" defaultRowHeight="13" x14ac:dyDescent="0.2"/>
  <cols>
    <col min="1" max="1" width="14.6640625" style="1" customWidth="1"/>
    <col min="2" max="5" width="6.83203125" style="1" customWidth="1"/>
    <col min="6" max="6" width="8" style="1" customWidth="1"/>
    <col min="7" max="7" width="6.83203125" style="1" customWidth="1"/>
    <col min="8" max="8" width="8.5" style="1" customWidth="1"/>
    <col min="9" max="11" width="6.83203125" style="1" customWidth="1"/>
    <col min="12" max="12" width="7.83203125" style="1" customWidth="1"/>
    <col min="13" max="13" width="6.83203125" style="1" customWidth="1"/>
    <col min="14" max="14" width="8.33203125" style="1" customWidth="1"/>
    <col min="15" max="15" width="6.83203125" style="1" customWidth="1"/>
    <col min="16" max="16" width="8.1640625" style="1" customWidth="1"/>
    <col min="17" max="17" width="6.83203125" style="1" customWidth="1"/>
    <col min="18" max="18" width="9.1640625" style="1" customWidth="1"/>
    <col min="19" max="19" width="7.6640625" style="1" customWidth="1"/>
    <col min="20" max="20" width="9.33203125" style="1" customWidth="1"/>
    <col min="21" max="21" width="6.83203125" style="1" customWidth="1"/>
    <col min="22" max="22" width="8.83203125" style="1" customWidth="1"/>
    <col min="23" max="24" width="6.83203125" style="1" customWidth="1"/>
    <col min="25" max="25" width="16.83203125" style="1" customWidth="1"/>
    <col min="26" max="16384" width="6.83203125" style="1"/>
  </cols>
  <sheetData>
    <row r="1" spans="2:22" ht="13" customHeight="1" x14ac:dyDescent="0.2">
      <c r="B1" s="11" t="s">
        <v>1</v>
      </c>
      <c r="C1" s="3">
        <f>AVERAGE(C5:C30)</f>
        <v>52.29615384615385</v>
      </c>
      <c r="D1" s="3"/>
      <c r="E1" s="3">
        <f>AVERAGE(E5:E30)</f>
        <v>51.62</v>
      </c>
      <c r="F1" s="3"/>
      <c r="G1" s="3">
        <f>AVERAGE(G5:G30)</f>
        <v>55.131578947368418</v>
      </c>
      <c r="H1" s="3"/>
      <c r="I1" s="3">
        <f>AVERAGE(I5:I30)</f>
        <v>54.266666666666666</v>
      </c>
      <c r="J1" s="3"/>
      <c r="K1" s="3">
        <f>AVERAGE(K5:K30)</f>
        <v>53.694117647058818</v>
      </c>
      <c r="L1" s="3"/>
      <c r="M1" s="3">
        <f>AVERAGE(M5:M30)</f>
        <v>85.811538461538461</v>
      </c>
      <c r="N1" s="3"/>
      <c r="O1" s="3">
        <f>AVERAGE(O5:O30)</f>
        <v>83.034999999999997</v>
      </c>
      <c r="P1" s="3"/>
      <c r="Q1" s="3">
        <f>AVERAGE(Q5:Q30)</f>
        <v>49.25</v>
      </c>
      <c r="R1" s="3"/>
      <c r="S1" s="3">
        <f>AVERAGE(S5:S30)</f>
        <v>52.352941176470587</v>
      </c>
      <c r="T1" s="3"/>
      <c r="U1" s="3">
        <f>AVERAGE(U5:U30)</f>
        <v>51.184210526315788</v>
      </c>
      <c r="V1" s="3"/>
    </row>
    <row r="2" spans="2:22" ht="13" customHeight="1" x14ac:dyDescent="0.2">
      <c r="B2" s="11" t="s">
        <v>2</v>
      </c>
      <c r="C2" s="2">
        <f>STDEV(C5:C30)</f>
        <v>2.8424610138724176</v>
      </c>
      <c r="D2" s="2"/>
      <c r="E2" s="2">
        <f>STDEV(E5:E30)</f>
        <v>2.3972206128486944</v>
      </c>
      <c r="F2" s="2"/>
      <c r="G2" s="2">
        <f>STDEV(G5:G30)</f>
        <v>2.4257994401797958</v>
      </c>
      <c r="H2" s="2"/>
      <c r="I2" s="2">
        <f>STDEV(I5:I30)</f>
        <v>2.8693102265998682</v>
      </c>
      <c r="J2" s="2"/>
      <c r="K2" s="2">
        <f>STDEV(K5:K30)</f>
        <v>1.5622382133638</v>
      </c>
      <c r="L2" s="2"/>
      <c r="M2" s="2">
        <f>STDEV(M5:M30)</f>
        <v>2.295095104448079</v>
      </c>
      <c r="N2" s="2"/>
      <c r="O2" s="2">
        <f>STDEV(O5:O30)</f>
        <v>2.4002795889777424</v>
      </c>
      <c r="P2" s="2"/>
      <c r="Q2" s="2">
        <f>STDEV(Q5:Q30)</f>
        <v>1.8633840183923438</v>
      </c>
      <c r="R2" s="2"/>
      <c r="S2" s="2">
        <f>STDEV(S5:S30)</f>
        <v>1.4004988607005469</v>
      </c>
      <c r="T2" s="2"/>
      <c r="U2" s="2">
        <f>STDEV(U5:U30)</f>
        <v>1.9308211143030825</v>
      </c>
      <c r="V2" s="2"/>
    </row>
    <row r="3" spans="2:22" ht="13" customHeight="1" x14ac:dyDescent="0.2">
      <c r="B3" s="7" t="s">
        <v>3</v>
      </c>
      <c r="C3" s="1">
        <f>COUNT(C5:C49)</f>
        <v>26</v>
      </c>
      <c r="E3" s="1">
        <f>COUNT(E5:E49)</f>
        <v>25</v>
      </c>
      <c r="G3" s="1">
        <f>COUNT(G5:G49)</f>
        <v>19</v>
      </c>
      <c r="I3" s="1">
        <f>COUNT(I5:I49)</f>
        <v>18</v>
      </c>
      <c r="K3" s="1">
        <f>COUNT(K5:K49)</f>
        <v>17</v>
      </c>
      <c r="M3" s="1">
        <f>COUNT(M5:M49)</f>
        <v>26</v>
      </c>
      <c r="O3" s="1">
        <f>COUNT(O5:O49)</f>
        <v>20</v>
      </c>
      <c r="Q3" s="1">
        <f>COUNT(Q5:Q49)</f>
        <v>45</v>
      </c>
      <c r="S3" s="1">
        <f>COUNT(S5:S49)</f>
        <v>17</v>
      </c>
      <c r="U3" s="1">
        <f>COUNT(U5:U49)</f>
        <v>19</v>
      </c>
    </row>
    <row r="4" spans="2:22" ht="13" customHeight="1" x14ac:dyDescent="0.2">
      <c r="B4" s="2" t="s">
        <v>0</v>
      </c>
      <c r="C4" s="2" t="s">
        <v>15</v>
      </c>
      <c r="D4" s="2" t="s">
        <v>14</v>
      </c>
      <c r="E4" s="2" t="s">
        <v>16</v>
      </c>
      <c r="F4" s="2" t="s">
        <v>17</v>
      </c>
      <c r="G4" s="2" t="s">
        <v>18</v>
      </c>
      <c r="H4" s="2" t="s">
        <v>19</v>
      </c>
      <c r="I4" s="2" t="s">
        <v>20</v>
      </c>
      <c r="J4" s="2" t="s">
        <v>21</v>
      </c>
      <c r="K4" s="2" t="s">
        <v>22</v>
      </c>
      <c r="L4" s="2" t="s">
        <v>23</v>
      </c>
      <c r="M4" s="2" t="s">
        <v>24</v>
      </c>
      <c r="N4" s="2" t="s">
        <v>25</v>
      </c>
      <c r="O4" s="2" t="s">
        <v>26</v>
      </c>
      <c r="P4" s="2" t="s">
        <v>27</v>
      </c>
      <c r="Q4" s="2" t="s">
        <v>28</v>
      </c>
      <c r="R4" s="2" t="s">
        <v>29</v>
      </c>
      <c r="S4" s="2" t="s">
        <v>30</v>
      </c>
      <c r="T4" s="2" t="s">
        <v>31</v>
      </c>
      <c r="U4" s="2" t="s">
        <v>32</v>
      </c>
      <c r="V4" s="2" t="s">
        <v>33</v>
      </c>
    </row>
    <row r="5" spans="2:22" ht="13" customHeight="1" x14ac:dyDescent="0.2">
      <c r="B5" s="3"/>
      <c r="C5" s="3">
        <v>55</v>
      </c>
      <c r="D5" s="4">
        <f>((C5-C$1)/(2*C$2))*50</f>
        <v>23.780855222378005</v>
      </c>
      <c r="E5" s="4">
        <v>54</v>
      </c>
      <c r="F5" s="4">
        <f>((E5-E$1)/(2*E$2))*50</f>
        <v>24.820410637673561</v>
      </c>
      <c r="G5" s="4">
        <v>55</v>
      </c>
      <c r="H5" s="4">
        <f>((G5-G$1)/(2*G$2))*50</f>
        <v>-1.3560369541377388</v>
      </c>
      <c r="I5" s="4">
        <v>50</v>
      </c>
      <c r="J5" s="4">
        <f>((I5-I$1)/(2*I$2))*50</f>
        <v>-37.175020559929699</v>
      </c>
      <c r="K5" s="4">
        <v>52.5</v>
      </c>
      <c r="L5" s="4">
        <f>((K5-K$1)/(2*K$2))*50</f>
        <v>-19.109083954739081</v>
      </c>
      <c r="M5" s="4">
        <v>92</v>
      </c>
      <c r="N5" s="4">
        <f>((M5-M$1)/(2*M$2))*50</f>
        <v>67.409641614282151</v>
      </c>
      <c r="O5" s="4">
        <v>81</v>
      </c>
      <c r="P5" s="4">
        <f>((O5-O$1)/(2*O$2))*50</f>
        <v>-21.195447494375905</v>
      </c>
      <c r="Q5" s="4">
        <v>51.5</v>
      </c>
      <c r="R5" s="4">
        <f>((Q5-Q$1)/(2*Q$2))*50</f>
        <v>30.187014294847469</v>
      </c>
      <c r="S5" s="4">
        <v>51</v>
      </c>
      <c r="T5" s="4">
        <f>((S5-S$1)/(2*S$2))*50</f>
        <v>-24.151058141415216</v>
      </c>
      <c r="U5" s="4">
        <v>51</v>
      </c>
      <c r="V5" s="4">
        <f>((U5-U$1)/(2*U$2))*50</f>
        <v>-2.3851319647273126</v>
      </c>
    </row>
    <row r="6" spans="2:22" ht="13" customHeight="1" x14ac:dyDescent="0.2">
      <c r="B6" s="3"/>
      <c r="C6" s="3">
        <v>52</v>
      </c>
      <c r="D6" s="4">
        <f t="shared" ref="D6:D30" si="0">((C6-C$1)/(2*C$2))*50</f>
        <v>-2.6047309418536697</v>
      </c>
      <c r="E6" s="4">
        <v>51</v>
      </c>
      <c r="F6" s="4">
        <f t="shared" ref="F6:F29" si="1">((E6-E$1)/(2*E$2))*50</f>
        <v>-6.4658212585535839</v>
      </c>
      <c r="G6" s="4">
        <v>54</v>
      </c>
      <c r="H6" s="4">
        <f t="shared" ref="H6:H23" si="2">((G6-G$1)/(2*G$2))*50</f>
        <v>-11.661917805584817</v>
      </c>
      <c r="I6" s="4">
        <v>53</v>
      </c>
      <c r="J6" s="4">
        <f t="shared" ref="J6:J22" si="3">((I6-I$1)/(2*I$2))*50</f>
        <v>-11.036334228729123</v>
      </c>
      <c r="K6" s="4">
        <v>50</v>
      </c>
      <c r="L6" s="4">
        <f t="shared" ref="L6:L21" si="4">((K6-K$1)/(2*K$2))*50</f>
        <v>-59.115786815646217</v>
      </c>
      <c r="M6" s="4">
        <v>83</v>
      </c>
      <c r="N6" s="4">
        <f t="shared" ref="N6:N30" si="5">((M6-M$1)/(2*M$2))*50</f>
        <v>-30.625511510279829</v>
      </c>
      <c r="O6" s="4">
        <v>82.5</v>
      </c>
      <c r="P6" s="4">
        <f t="shared" ref="P6:P24" si="6">((O6-O$1)/(2*O$2))*50</f>
        <v>-5.572267523091428</v>
      </c>
      <c r="Q6" s="4">
        <v>48.5</v>
      </c>
      <c r="R6" s="4">
        <f t="shared" ref="R6:R49" si="7">((Q6-Q$1)/(2*Q$2))*50</f>
        <v>-10.062338098282488</v>
      </c>
      <c r="S6" s="4">
        <v>54</v>
      </c>
      <c r="T6" s="4">
        <f t="shared" ref="T6:T21" si="8">((S6-S$1)/(2*S$2))*50</f>
        <v>29.401288172157702</v>
      </c>
      <c r="U6" s="4">
        <v>54</v>
      </c>
      <c r="V6" s="4">
        <f t="shared" ref="V6:V23" si="9">((U6-U$1)/(2*U$2))*50</f>
        <v>36.45844574654646</v>
      </c>
    </row>
    <row r="7" spans="2:22" ht="13" customHeight="1" x14ac:dyDescent="0.2">
      <c r="B7" s="3"/>
      <c r="C7" s="3">
        <v>46.5</v>
      </c>
      <c r="D7" s="4">
        <f t="shared" si="0"/>
        <v>-50.978305576278402</v>
      </c>
      <c r="E7" s="4">
        <v>47</v>
      </c>
      <c r="F7" s="4">
        <f t="shared" si="1"/>
        <v>-48.180797120189773</v>
      </c>
      <c r="G7" s="4">
        <v>52</v>
      </c>
      <c r="H7" s="4">
        <f t="shared" si="2"/>
        <v>-32.273679508478978</v>
      </c>
      <c r="I7" s="4">
        <v>53</v>
      </c>
      <c r="J7" s="4">
        <f t="shared" si="3"/>
        <v>-11.036334228729123</v>
      </c>
      <c r="K7" s="4">
        <v>56</v>
      </c>
      <c r="L7" s="4">
        <f t="shared" si="4"/>
        <v>36.900300050530923</v>
      </c>
      <c r="M7" s="4">
        <v>85.5</v>
      </c>
      <c r="N7" s="4">
        <f t="shared" si="5"/>
        <v>-3.3935245312348359</v>
      </c>
      <c r="O7" s="4">
        <v>85</v>
      </c>
      <c r="P7" s="4">
        <f t="shared" si="6"/>
        <v>20.466365762382701</v>
      </c>
      <c r="Q7" s="4">
        <v>52</v>
      </c>
      <c r="R7" s="4">
        <f t="shared" si="7"/>
        <v>36.895239693702457</v>
      </c>
      <c r="S7" s="4">
        <v>54</v>
      </c>
      <c r="T7" s="4">
        <f t="shared" si="8"/>
        <v>29.401288172157702</v>
      </c>
      <c r="U7" s="4">
        <v>55</v>
      </c>
      <c r="V7" s="4">
        <f t="shared" si="9"/>
        <v>49.406304983637717</v>
      </c>
    </row>
    <row r="8" spans="2:22" ht="13" customHeight="1" x14ac:dyDescent="0.2">
      <c r="B8" s="3"/>
      <c r="C8" s="3">
        <v>52</v>
      </c>
      <c r="D8" s="4">
        <f t="shared" si="0"/>
        <v>-2.6047309418536697</v>
      </c>
      <c r="E8" s="4">
        <v>50</v>
      </c>
      <c r="F8" s="4">
        <f t="shared" si="1"/>
        <v>-16.89456522396263</v>
      </c>
      <c r="G8" s="4">
        <v>59</v>
      </c>
      <c r="H8" s="4">
        <f t="shared" si="2"/>
        <v>39.867486451650578</v>
      </c>
      <c r="I8" s="4">
        <v>57</v>
      </c>
      <c r="J8" s="4">
        <f t="shared" si="3"/>
        <v>23.815247546204976</v>
      </c>
      <c r="K8" s="4">
        <v>55</v>
      </c>
      <c r="L8" s="4">
        <f t="shared" si="4"/>
        <v>20.897618906168063</v>
      </c>
      <c r="M8" s="4">
        <v>82</v>
      </c>
      <c r="N8" s="4">
        <f t="shared" si="5"/>
        <v>-41.51830630189783</v>
      </c>
      <c r="O8" s="4">
        <v>83</v>
      </c>
      <c r="P8" s="4">
        <f t="shared" si="6"/>
        <v>-0.36454086599660224</v>
      </c>
      <c r="Q8" s="4">
        <v>48.5</v>
      </c>
      <c r="R8" s="4">
        <f t="shared" si="7"/>
        <v>-10.062338098282488</v>
      </c>
      <c r="S8" s="4">
        <v>52</v>
      </c>
      <c r="T8" s="4">
        <f t="shared" si="8"/>
        <v>-6.3002760368909092</v>
      </c>
      <c r="U8" s="4">
        <v>53.5</v>
      </c>
      <c r="V8" s="4">
        <f t="shared" si="9"/>
        <v>29.984516128000831</v>
      </c>
    </row>
    <row r="9" spans="2:22" ht="13" customHeight="1" x14ac:dyDescent="0.2">
      <c r="B9" s="3"/>
      <c r="C9" s="3">
        <v>58</v>
      </c>
      <c r="D9" s="4">
        <f t="shared" si="0"/>
        <v>50.166441386609684</v>
      </c>
      <c r="E9" s="4">
        <v>55</v>
      </c>
      <c r="F9" s="4">
        <f t="shared" si="1"/>
        <v>35.249154603082609</v>
      </c>
      <c r="G9" s="4">
        <v>52</v>
      </c>
      <c r="H9" s="4">
        <f t="shared" si="2"/>
        <v>-32.273679508478978</v>
      </c>
      <c r="I9" s="4">
        <v>55</v>
      </c>
      <c r="J9" s="4">
        <f t="shared" si="3"/>
        <v>6.3894566587379273</v>
      </c>
      <c r="K9" s="4">
        <v>55</v>
      </c>
      <c r="L9" s="4">
        <f t="shared" si="4"/>
        <v>20.897618906168063</v>
      </c>
      <c r="M9" s="4">
        <v>84</v>
      </c>
      <c r="N9" s="4">
        <f t="shared" si="5"/>
        <v>-19.732716718661834</v>
      </c>
      <c r="O9" s="4">
        <v>89</v>
      </c>
      <c r="P9" s="4">
        <f t="shared" si="6"/>
        <v>62.128179019141307</v>
      </c>
      <c r="Q9" s="4">
        <v>48</v>
      </c>
      <c r="R9" s="4">
        <f t="shared" si="7"/>
        <v>-16.770563497137484</v>
      </c>
      <c r="S9" s="4">
        <v>52.5</v>
      </c>
      <c r="T9" s="4">
        <f t="shared" si="8"/>
        <v>2.6251150153712439</v>
      </c>
      <c r="U9" s="4">
        <v>52</v>
      </c>
      <c r="V9" s="4">
        <f t="shared" si="9"/>
        <v>10.562727272363945</v>
      </c>
    </row>
    <row r="10" spans="2:22" ht="13" customHeight="1" x14ac:dyDescent="0.2">
      <c r="B10" s="3"/>
      <c r="C10" s="3">
        <v>49.5</v>
      </c>
      <c r="D10" s="4">
        <f t="shared" si="0"/>
        <v>-24.592719412046733</v>
      </c>
      <c r="E10" s="4">
        <v>53</v>
      </c>
      <c r="F10" s="4">
        <f t="shared" si="1"/>
        <v>14.391666672264511</v>
      </c>
      <c r="G10" s="4">
        <v>60</v>
      </c>
      <c r="H10" s="4">
        <f t="shared" si="2"/>
        <v>50.173367303097649</v>
      </c>
      <c r="I10" s="4">
        <v>55</v>
      </c>
      <c r="J10" s="4">
        <f t="shared" si="3"/>
        <v>6.3894566587379273</v>
      </c>
      <c r="K10" s="4">
        <v>54</v>
      </c>
      <c r="L10" s="4">
        <f t="shared" si="4"/>
        <v>4.8949377618052052</v>
      </c>
      <c r="M10" s="4">
        <v>86</v>
      </c>
      <c r="N10" s="4">
        <f t="shared" si="5"/>
        <v>2.0528728645741636</v>
      </c>
      <c r="O10" s="4">
        <v>80</v>
      </c>
      <c r="P10" s="4">
        <f t="shared" si="6"/>
        <v>-31.610900808565557</v>
      </c>
      <c r="Q10" s="4">
        <v>48.5</v>
      </c>
      <c r="R10" s="4">
        <f t="shared" si="7"/>
        <v>-10.062338098282488</v>
      </c>
      <c r="S10" s="4">
        <v>52.5</v>
      </c>
      <c r="T10" s="4">
        <f t="shared" si="8"/>
        <v>2.6251150153712439</v>
      </c>
      <c r="U10" s="4">
        <v>49.5</v>
      </c>
      <c r="V10" s="4">
        <f t="shared" si="9"/>
        <v>-21.806920820364198</v>
      </c>
    </row>
    <row r="11" spans="2:22" ht="13" customHeight="1" x14ac:dyDescent="0.2">
      <c r="C11" s="1">
        <v>52</v>
      </c>
      <c r="D11" s="4">
        <f t="shared" si="0"/>
        <v>-2.6047309418536697</v>
      </c>
      <c r="E11" s="1">
        <v>48.5</v>
      </c>
      <c r="F11" s="4">
        <f t="shared" si="1"/>
        <v>-32.537681172076198</v>
      </c>
      <c r="G11" s="1">
        <v>54</v>
      </c>
      <c r="H11" s="4">
        <f t="shared" si="2"/>
        <v>-11.661917805584817</v>
      </c>
      <c r="I11" s="1">
        <v>58</v>
      </c>
      <c r="J11" s="4">
        <f t="shared" si="3"/>
        <v>32.528142989938502</v>
      </c>
      <c r="K11" s="1">
        <v>53.5</v>
      </c>
      <c r="L11" s="4">
        <f t="shared" si="4"/>
        <v>-3.1064028103762227</v>
      </c>
      <c r="M11" s="1">
        <v>89</v>
      </c>
      <c r="N11" s="4">
        <f t="shared" si="5"/>
        <v>34.73125723942816</v>
      </c>
      <c r="O11" s="1">
        <v>83</v>
      </c>
      <c r="P11" s="4">
        <f t="shared" si="6"/>
        <v>-0.36454086599660224</v>
      </c>
      <c r="Q11" s="1">
        <v>48.5</v>
      </c>
      <c r="R11" s="4">
        <f t="shared" si="7"/>
        <v>-10.062338098282488</v>
      </c>
      <c r="S11" s="1">
        <v>52</v>
      </c>
      <c r="T11" s="4">
        <f t="shared" si="8"/>
        <v>-6.3002760368909092</v>
      </c>
      <c r="U11" s="1">
        <v>49</v>
      </c>
      <c r="V11" s="4">
        <f t="shared" si="9"/>
        <v>-28.280850438909827</v>
      </c>
    </row>
    <row r="12" spans="2:22" ht="13" customHeight="1" x14ac:dyDescent="0.2">
      <c r="C12" s="1">
        <v>51</v>
      </c>
      <c r="D12" s="4">
        <f t="shared" si="0"/>
        <v>-11.399926329930894</v>
      </c>
      <c r="E12" s="1">
        <v>50</v>
      </c>
      <c r="F12" s="4">
        <f t="shared" si="1"/>
        <v>-16.89456522396263</v>
      </c>
      <c r="G12" s="1">
        <v>51</v>
      </c>
      <c r="H12" s="4">
        <f t="shared" si="2"/>
        <v>-42.579560359926056</v>
      </c>
      <c r="I12" s="1">
        <v>53.3</v>
      </c>
      <c r="J12" s="4">
        <f t="shared" si="3"/>
        <v>-8.4224655956090917</v>
      </c>
      <c r="K12" s="1">
        <v>52.3</v>
      </c>
      <c r="L12" s="4">
        <f t="shared" si="4"/>
        <v>-22.309620183611699</v>
      </c>
      <c r="M12" s="1">
        <v>86</v>
      </c>
      <c r="N12" s="4">
        <f t="shared" si="5"/>
        <v>2.0528728645741636</v>
      </c>
      <c r="O12" s="1">
        <v>84.5</v>
      </c>
      <c r="P12" s="4">
        <f t="shared" si="6"/>
        <v>15.258639105287875</v>
      </c>
      <c r="Q12" s="1">
        <v>51</v>
      </c>
      <c r="R12" s="4">
        <f t="shared" si="7"/>
        <v>23.478788895992476</v>
      </c>
      <c r="S12" s="1">
        <v>51</v>
      </c>
      <c r="T12" s="4">
        <f t="shared" si="8"/>
        <v>-24.151058141415216</v>
      </c>
      <c r="U12" s="1">
        <v>50</v>
      </c>
      <c r="V12" s="4">
        <f t="shared" si="9"/>
        <v>-15.332991201818569</v>
      </c>
    </row>
    <row r="13" spans="2:22" ht="13" customHeight="1" x14ac:dyDescent="0.2">
      <c r="C13" s="1">
        <v>51</v>
      </c>
      <c r="D13" s="4">
        <f t="shared" si="0"/>
        <v>-11.399926329930894</v>
      </c>
      <c r="E13" s="1">
        <v>50.5</v>
      </c>
      <c r="F13" s="4">
        <f t="shared" si="1"/>
        <v>-11.680193241258106</v>
      </c>
      <c r="G13" s="1">
        <v>54</v>
      </c>
      <c r="H13" s="4">
        <f t="shared" si="2"/>
        <v>-11.661917805584817</v>
      </c>
      <c r="I13" s="1">
        <v>54</v>
      </c>
      <c r="J13" s="4">
        <f t="shared" si="3"/>
        <v>-2.3234387849955982</v>
      </c>
      <c r="K13" s="1">
        <v>52</v>
      </c>
      <c r="L13" s="4">
        <f t="shared" si="4"/>
        <v>-27.110424526920507</v>
      </c>
      <c r="M13" s="1">
        <v>84.1</v>
      </c>
      <c r="N13" s="4">
        <f t="shared" si="5"/>
        <v>-18.643437239500095</v>
      </c>
      <c r="O13" s="1">
        <v>83.7</v>
      </c>
      <c r="P13" s="4">
        <f t="shared" si="6"/>
        <v>6.9262764539361825</v>
      </c>
      <c r="Q13" s="1">
        <v>50</v>
      </c>
      <c r="R13" s="4">
        <f t="shared" si="7"/>
        <v>10.062338098282488</v>
      </c>
      <c r="S13" s="1">
        <v>51</v>
      </c>
      <c r="T13" s="4">
        <f t="shared" si="8"/>
        <v>-24.151058141415216</v>
      </c>
      <c r="U13" s="1">
        <v>51.5</v>
      </c>
      <c r="V13" s="4">
        <f t="shared" si="9"/>
        <v>4.0887976538183155</v>
      </c>
    </row>
    <row r="14" spans="2:22" ht="13" customHeight="1" x14ac:dyDescent="0.2">
      <c r="C14" s="1">
        <v>51.3</v>
      </c>
      <c r="D14" s="4">
        <f t="shared" si="0"/>
        <v>-8.7613677135077523</v>
      </c>
      <c r="E14" s="1">
        <v>51</v>
      </c>
      <c r="F14" s="4">
        <f t="shared" si="1"/>
        <v>-6.4658212585535839</v>
      </c>
      <c r="G14" s="1">
        <v>57</v>
      </c>
      <c r="H14" s="4">
        <f t="shared" si="2"/>
        <v>19.255724748756418</v>
      </c>
      <c r="I14" s="1">
        <v>51</v>
      </c>
      <c r="J14" s="4">
        <f t="shared" si="3"/>
        <v>-28.462125116196173</v>
      </c>
      <c r="K14" s="1">
        <v>54</v>
      </c>
      <c r="L14" s="4">
        <f t="shared" si="4"/>
        <v>4.8949377618052052</v>
      </c>
      <c r="M14" s="1">
        <v>87</v>
      </c>
      <c r="N14" s="4">
        <f t="shared" si="5"/>
        <v>12.94566765619216</v>
      </c>
      <c r="O14" s="1">
        <v>83.5</v>
      </c>
      <c r="P14" s="4">
        <f t="shared" si="6"/>
        <v>4.8431857910982226</v>
      </c>
      <c r="Q14" s="1">
        <v>50.3</v>
      </c>
      <c r="R14" s="4">
        <f t="shared" si="7"/>
        <v>14.087273337595446</v>
      </c>
      <c r="S14" s="1">
        <v>53</v>
      </c>
      <c r="T14" s="4">
        <f t="shared" si="8"/>
        <v>11.550506067633396</v>
      </c>
      <c r="U14" s="1">
        <v>51.5</v>
      </c>
      <c r="V14" s="4">
        <f t="shared" si="9"/>
        <v>4.0887976538183155</v>
      </c>
    </row>
    <row r="15" spans="2:22" ht="13" customHeight="1" x14ac:dyDescent="0.2">
      <c r="C15" s="1">
        <v>55</v>
      </c>
      <c r="D15" s="4">
        <f t="shared" si="0"/>
        <v>23.780855222378005</v>
      </c>
      <c r="E15" s="1">
        <v>54</v>
      </c>
      <c r="F15" s="4">
        <f t="shared" si="1"/>
        <v>24.820410637673561</v>
      </c>
      <c r="G15" s="1">
        <v>55</v>
      </c>
      <c r="H15" s="4">
        <f t="shared" si="2"/>
        <v>-1.3560369541377388</v>
      </c>
      <c r="I15" s="1">
        <v>56</v>
      </c>
      <c r="J15" s="4">
        <f t="shared" si="3"/>
        <v>15.10235210247145</v>
      </c>
      <c r="K15" s="1">
        <v>53</v>
      </c>
      <c r="L15" s="4">
        <f t="shared" si="4"/>
        <v>-11.107743382557651</v>
      </c>
      <c r="M15" s="1">
        <v>87</v>
      </c>
      <c r="N15" s="4">
        <f t="shared" si="5"/>
        <v>12.94566765619216</v>
      </c>
      <c r="O15" s="1">
        <v>80</v>
      </c>
      <c r="P15" s="4">
        <f t="shared" si="6"/>
        <v>-31.610900808565557</v>
      </c>
      <c r="Q15" s="1">
        <v>48</v>
      </c>
      <c r="R15" s="4">
        <f t="shared" si="7"/>
        <v>-16.770563497137484</v>
      </c>
      <c r="S15" s="1">
        <v>52</v>
      </c>
      <c r="T15" s="4">
        <f t="shared" si="8"/>
        <v>-6.3002760368909092</v>
      </c>
      <c r="U15" s="1">
        <v>49</v>
      </c>
      <c r="V15" s="4">
        <f t="shared" si="9"/>
        <v>-28.280850438909827</v>
      </c>
    </row>
    <row r="16" spans="2:22" ht="13" customHeight="1" x14ac:dyDescent="0.2">
      <c r="C16" s="1">
        <v>51.2</v>
      </c>
      <c r="D16" s="4">
        <f t="shared" si="0"/>
        <v>-9.6408872523154248</v>
      </c>
      <c r="E16" s="1">
        <v>49</v>
      </c>
      <c r="F16" s="4">
        <f t="shared" si="1"/>
        <v>-27.323309189371681</v>
      </c>
      <c r="G16" s="1">
        <v>52</v>
      </c>
      <c r="H16" s="4">
        <f t="shared" si="2"/>
        <v>-32.273679508478978</v>
      </c>
      <c r="I16" s="1">
        <v>54.5</v>
      </c>
      <c r="J16" s="4">
        <f t="shared" si="3"/>
        <v>2.0330089368711639</v>
      </c>
      <c r="K16" s="1">
        <v>53</v>
      </c>
      <c r="L16" s="4">
        <f t="shared" si="4"/>
        <v>-11.107743382557651</v>
      </c>
      <c r="M16" s="1">
        <v>83</v>
      </c>
      <c r="N16" s="4">
        <f t="shared" si="5"/>
        <v>-30.625511510279829</v>
      </c>
      <c r="O16" s="1">
        <v>87</v>
      </c>
      <c r="P16" s="4">
        <f t="shared" si="6"/>
        <v>41.297272390762004</v>
      </c>
      <c r="Q16" s="1">
        <v>48</v>
      </c>
      <c r="R16" s="4">
        <f t="shared" si="7"/>
        <v>-16.770563497137484</v>
      </c>
      <c r="S16" s="1">
        <v>53</v>
      </c>
      <c r="T16" s="4">
        <f t="shared" si="8"/>
        <v>11.550506067633396</v>
      </c>
      <c r="U16" s="1">
        <v>52</v>
      </c>
      <c r="V16" s="4">
        <f t="shared" si="9"/>
        <v>10.562727272363945</v>
      </c>
    </row>
    <row r="17" spans="2:22" ht="13" customHeight="1" x14ac:dyDescent="0.2">
      <c r="C17" s="1">
        <v>52</v>
      </c>
      <c r="D17" s="4">
        <f t="shared" si="0"/>
        <v>-2.6047309418536697</v>
      </c>
      <c r="E17" s="1">
        <v>51</v>
      </c>
      <c r="F17" s="4">
        <f t="shared" si="1"/>
        <v>-6.4658212585535839</v>
      </c>
      <c r="G17" s="1">
        <v>56</v>
      </c>
      <c r="H17" s="4">
        <f t="shared" si="2"/>
        <v>8.9498438973093393</v>
      </c>
      <c r="I17" s="1">
        <v>50</v>
      </c>
      <c r="J17" s="4">
        <f t="shared" si="3"/>
        <v>-37.175020559929699</v>
      </c>
      <c r="K17" s="1">
        <v>53.5</v>
      </c>
      <c r="L17" s="4">
        <f t="shared" si="4"/>
        <v>-3.1064028103762227</v>
      </c>
      <c r="M17" s="1">
        <v>87</v>
      </c>
      <c r="N17" s="4">
        <f t="shared" si="5"/>
        <v>12.94566765619216</v>
      </c>
      <c r="O17" s="1">
        <v>80</v>
      </c>
      <c r="P17" s="4">
        <f t="shared" si="6"/>
        <v>-31.610900808565557</v>
      </c>
      <c r="Q17" s="1">
        <v>49</v>
      </c>
      <c r="R17" s="4">
        <f t="shared" si="7"/>
        <v>-3.3541126994274966</v>
      </c>
      <c r="S17" s="1">
        <v>52</v>
      </c>
      <c r="T17" s="4">
        <f t="shared" si="8"/>
        <v>-6.3002760368909092</v>
      </c>
      <c r="U17" s="1">
        <v>51</v>
      </c>
      <c r="V17" s="4">
        <f t="shared" si="9"/>
        <v>-2.3851319647273126</v>
      </c>
    </row>
    <row r="18" spans="2:22" ht="13" customHeight="1" x14ac:dyDescent="0.2">
      <c r="C18" s="1">
        <v>49</v>
      </c>
      <c r="D18" s="4">
        <f t="shared" si="0"/>
        <v>-28.990317106085346</v>
      </c>
      <c r="E18" s="1">
        <v>53</v>
      </c>
      <c r="F18" s="4">
        <f t="shared" si="1"/>
        <v>14.391666672264511</v>
      </c>
      <c r="G18" s="1">
        <v>55</v>
      </c>
      <c r="H18" s="4">
        <f t="shared" si="2"/>
        <v>-1.3560369541377388</v>
      </c>
      <c r="I18" s="1">
        <v>60</v>
      </c>
      <c r="J18" s="4">
        <f t="shared" si="3"/>
        <v>49.953933877405554</v>
      </c>
      <c r="K18" s="1">
        <v>55</v>
      </c>
      <c r="L18" s="4">
        <f t="shared" si="4"/>
        <v>20.897618906168063</v>
      </c>
      <c r="M18" s="1">
        <v>85</v>
      </c>
      <c r="N18" s="4">
        <f t="shared" si="5"/>
        <v>-8.8399219270438341</v>
      </c>
      <c r="O18" s="1">
        <v>85</v>
      </c>
      <c r="P18" s="4">
        <f t="shared" si="6"/>
        <v>20.466365762382701</v>
      </c>
      <c r="Q18" s="1">
        <v>48</v>
      </c>
      <c r="R18" s="4">
        <f t="shared" si="7"/>
        <v>-16.770563497137484</v>
      </c>
      <c r="S18" s="1">
        <v>49</v>
      </c>
      <c r="T18" s="4">
        <f t="shared" si="8"/>
        <v>-59.852622350463825</v>
      </c>
      <c r="U18" s="1">
        <v>53.5</v>
      </c>
      <c r="V18" s="4">
        <f t="shared" si="9"/>
        <v>29.984516128000831</v>
      </c>
    </row>
    <row r="19" spans="2:22" ht="13" customHeight="1" x14ac:dyDescent="0.2">
      <c r="C19" s="1">
        <v>54</v>
      </c>
      <c r="D19" s="4">
        <f t="shared" si="0"/>
        <v>14.98565983430078</v>
      </c>
      <c r="E19" s="1">
        <v>49</v>
      </c>
      <c r="F19" s="4">
        <f t="shared" si="1"/>
        <v>-27.323309189371681</v>
      </c>
      <c r="G19" s="1">
        <v>56</v>
      </c>
      <c r="H19" s="4">
        <f t="shared" si="2"/>
        <v>8.9498438973093393</v>
      </c>
      <c r="I19" s="1">
        <v>57</v>
      </c>
      <c r="J19" s="4">
        <f t="shared" si="3"/>
        <v>23.815247546204976</v>
      </c>
      <c r="K19" s="1">
        <v>56</v>
      </c>
      <c r="L19" s="4">
        <f t="shared" si="4"/>
        <v>36.900300050530923</v>
      </c>
      <c r="M19" s="1">
        <v>87</v>
      </c>
      <c r="N19" s="4">
        <f t="shared" si="5"/>
        <v>12.94566765619216</v>
      </c>
      <c r="O19" s="1">
        <v>80</v>
      </c>
      <c r="P19" s="4">
        <f t="shared" si="6"/>
        <v>-31.610900808565557</v>
      </c>
      <c r="Q19" s="1">
        <v>49</v>
      </c>
      <c r="R19" s="4">
        <f t="shared" si="7"/>
        <v>-3.3541126994274966</v>
      </c>
      <c r="S19" s="1">
        <v>53</v>
      </c>
      <c r="T19" s="4">
        <f t="shared" si="8"/>
        <v>11.550506067633396</v>
      </c>
      <c r="U19" s="1">
        <v>51</v>
      </c>
      <c r="V19" s="4">
        <f t="shared" si="9"/>
        <v>-2.3851319647273126</v>
      </c>
    </row>
    <row r="20" spans="2:22" ht="13" customHeight="1" x14ac:dyDescent="0.2">
      <c r="C20" s="1">
        <v>52</v>
      </c>
      <c r="D20" s="4">
        <f t="shared" si="0"/>
        <v>-2.6047309418536697</v>
      </c>
      <c r="E20" s="1">
        <v>54</v>
      </c>
      <c r="F20" s="4">
        <f t="shared" si="1"/>
        <v>24.820410637673561</v>
      </c>
      <c r="G20" s="1">
        <v>57</v>
      </c>
      <c r="H20" s="4">
        <f t="shared" si="2"/>
        <v>19.255724748756418</v>
      </c>
      <c r="I20" s="1">
        <v>57</v>
      </c>
      <c r="J20" s="4">
        <f t="shared" si="3"/>
        <v>23.815247546204976</v>
      </c>
      <c r="K20" s="1">
        <v>55</v>
      </c>
      <c r="L20" s="4">
        <f t="shared" si="4"/>
        <v>20.897618906168063</v>
      </c>
      <c r="M20" s="1">
        <v>89</v>
      </c>
      <c r="N20" s="4">
        <f t="shared" si="5"/>
        <v>34.73125723942816</v>
      </c>
      <c r="O20" s="1">
        <v>82</v>
      </c>
      <c r="P20" s="4">
        <f t="shared" si="6"/>
        <v>-10.779994180186254</v>
      </c>
      <c r="Q20" s="1">
        <v>53</v>
      </c>
      <c r="R20" s="4">
        <f t="shared" si="7"/>
        <v>50.311690491412442</v>
      </c>
      <c r="S20" s="1">
        <v>55</v>
      </c>
      <c r="T20" s="4">
        <f t="shared" si="8"/>
        <v>47.252070276682005</v>
      </c>
      <c r="U20" s="1">
        <v>49</v>
      </c>
      <c r="V20" s="4">
        <f t="shared" si="9"/>
        <v>-28.280850438909827</v>
      </c>
    </row>
    <row r="21" spans="2:22" ht="13" customHeight="1" x14ac:dyDescent="0.2">
      <c r="C21" s="1">
        <v>54</v>
      </c>
      <c r="D21" s="4">
        <f t="shared" si="0"/>
        <v>14.98565983430078</v>
      </c>
      <c r="E21" s="1">
        <v>50.9</v>
      </c>
      <c r="F21" s="4">
        <f t="shared" si="1"/>
        <v>-7.5086956550945025</v>
      </c>
      <c r="G21" s="1">
        <v>58</v>
      </c>
      <c r="H21" s="4">
        <f t="shared" si="2"/>
        <v>29.561605600203496</v>
      </c>
      <c r="I21" s="1">
        <v>51.5</v>
      </c>
      <c r="J21" s="4">
        <f t="shared" si="3"/>
        <v>-24.105677394329412</v>
      </c>
      <c r="K21" s="1">
        <v>53</v>
      </c>
      <c r="L21" s="4">
        <f t="shared" si="4"/>
        <v>-11.107743382557651</v>
      </c>
      <c r="M21" s="1">
        <v>87</v>
      </c>
      <c r="N21" s="4">
        <f t="shared" si="5"/>
        <v>12.94566765619216</v>
      </c>
      <c r="O21" s="1">
        <v>81</v>
      </c>
      <c r="P21" s="4">
        <f t="shared" si="6"/>
        <v>-21.195447494375905</v>
      </c>
      <c r="Q21" s="1">
        <v>50</v>
      </c>
      <c r="R21" s="4">
        <f t="shared" si="7"/>
        <v>10.062338098282488</v>
      </c>
      <c r="S21" s="1">
        <v>53</v>
      </c>
      <c r="T21" s="4">
        <f t="shared" si="8"/>
        <v>11.550506067633396</v>
      </c>
      <c r="U21" s="1">
        <v>52.5</v>
      </c>
      <c r="V21" s="4">
        <f t="shared" si="9"/>
        <v>17.036656890909573</v>
      </c>
    </row>
    <row r="22" spans="2:22" ht="13" customHeight="1" x14ac:dyDescent="0.2">
      <c r="C22" s="1">
        <v>56</v>
      </c>
      <c r="D22" s="4">
        <f t="shared" si="0"/>
        <v>32.576050610455233</v>
      </c>
      <c r="E22" s="1">
        <v>55.7</v>
      </c>
      <c r="F22" s="4">
        <f t="shared" si="1"/>
        <v>42.54927537886897</v>
      </c>
      <c r="G22" s="1">
        <v>55</v>
      </c>
      <c r="H22" s="4">
        <f t="shared" si="2"/>
        <v>-1.3560369541377388</v>
      </c>
      <c r="I22" s="1">
        <v>51.5</v>
      </c>
      <c r="J22" s="4">
        <f t="shared" si="3"/>
        <v>-24.105677394329412</v>
      </c>
      <c r="M22" s="1">
        <v>88</v>
      </c>
      <c r="N22" s="4">
        <f t="shared" si="5"/>
        <v>23.838462447810159</v>
      </c>
      <c r="O22" s="1">
        <v>83.5</v>
      </c>
      <c r="P22" s="4">
        <f t="shared" si="6"/>
        <v>4.8431857910982226</v>
      </c>
      <c r="Q22" s="1">
        <v>47.5</v>
      </c>
      <c r="R22" s="4">
        <f t="shared" si="7"/>
        <v>-23.478788895992476</v>
      </c>
      <c r="U22" s="1">
        <v>49</v>
      </c>
      <c r="V22" s="4">
        <f t="shared" si="9"/>
        <v>-28.280850438909827</v>
      </c>
    </row>
    <row r="23" spans="2:22" ht="13" customHeight="1" x14ac:dyDescent="0.2">
      <c r="C23" s="1">
        <v>49</v>
      </c>
      <c r="D23" s="4">
        <f t="shared" si="0"/>
        <v>-28.990317106085346</v>
      </c>
      <c r="E23" s="1">
        <v>49</v>
      </c>
      <c r="F23" s="4">
        <f t="shared" si="1"/>
        <v>-27.323309189371681</v>
      </c>
      <c r="G23" s="1">
        <v>55.5</v>
      </c>
      <c r="H23" s="4">
        <f t="shared" si="2"/>
        <v>3.7969034715858005</v>
      </c>
      <c r="M23" s="1">
        <v>84.5</v>
      </c>
      <c r="N23" s="4">
        <f t="shared" si="5"/>
        <v>-14.286319322852833</v>
      </c>
      <c r="O23" s="1">
        <v>83</v>
      </c>
      <c r="P23" s="4">
        <f t="shared" si="6"/>
        <v>-0.36454086599660224</v>
      </c>
      <c r="Q23" s="1">
        <v>49</v>
      </c>
      <c r="R23" s="4">
        <f t="shared" si="7"/>
        <v>-3.3541126994274966</v>
      </c>
      <c r="U23" s="1">
        <v>48.5</v>
      </c>
      <c r="V23" s="4">
        <f t="shared" si="9"/>
        <v>-34.754780057455456</v>
      </c>
    </row>
    <row r="24" spans="2:22" ht="13" customHeight="1" x14ac:dyDescent="0.2">
      <c r="C24" s="1">
        <v>51</v>
      </c>
      <c r="D24" s="4">
        <f t="shared" si="0"/>
        <v>-11.399926329930894</v>
      </c>
      <c r="E24" s="1">
        <v>54</v>
      </c>
      <c r="F24" s="4">
        <f t="shared" si="1"/>
        <v>24.820410637673561</v>
      </c>
      <c r="M24" s="1">
        <v>88</v>
      </c>
      <c r="N24" s="4">
        <f t="shared" si="5"/>
        <v>23.838462447810159</v>
      </c>
      <c r="O24" s="1">
        <v>84</v>
      </c>
      <c r="P24" s="4">
        <f t="shared" si="6"/>
        <v>10.050912448193049</v>
      </c>
      <c r="Q24" s="1">
        <v>49</v>
      </c>
      <c r="R24" s="4">
        <f t="shared" si="7"/>
        <v>-3.3541126994274966</v>
      </c>
    </row>
    <row r="25" spans="2:22" ht="13" customHeight="1" x14ac:dyDescent="0.2">
      <c r="C25" s="1">
        <v>57</v>
      </c>
      <c r="D25" s="4">
        <f t="shared" si="0"/>
        <v>41.371245998532459</v>
      </c>
      <c r="E25" s="1">
        <v>55.2</v>
      </c>
      <c r="F25" s="4">
        <f t="shared" si="1"/>
        <v>37.334903396164449</v>
      </c>
      <c r="M25" s="1">
        <v>85.5</v>
      </c>
      <c r="N25" s="4">
        <f t="shared" si="5"/>
        <v>-3.3935245312348359</v>
      </c>
      <c r="Q25" s="1">
        <v>52</v>
      </c>
      <c r="R25" s="4">
        <f t="shared" si="7"/>
        <v>36.895239693702457</v>
      </c>
    </row>
    <row r="26" spans="2:22" ht="13" customHeight="1" x14ac:dyDescent="0.2">
      <c r="C26" s="1">
        <v>58</v>
      </c>
      <c r="D26" s="4">
        <f t="shared" si="0"/>
        <v>50.166441386609684</v>
      </c>
      <c r="E26" s="1">
        <v>48.7</v>
      </c>
      <c r="F26" s="4">
        <f t="shared" si="1"/>
        <v>-30.451932378994361</v>
      </c>
      <c r="M26" s="1">
        <v>85</v>
      </c>
      <c r="N26" s="4">
        <f t="shared" si="5"/>
        <v>-8.8399219270438341</v>
      </c>
      <c r="O26" s="5"/>
      <c r="Q26" s="1">
        <v>53</v>
      </c>
      <c r="R26" s="4">
        <f t="shared" si="7"/>
        <v>50.311690491412442</v>
      </c>
    </row>
    <row r="27" spans="2:22" ht="13" customHeight="1" x14ac:dyDescent="0.2">
      <c r="C27" s="1">
        <v>50</v>
      </c>
      <c r="D27" s="4">
        <f t="shared" si="0"/>
        <v>-20.195121718008117</v>
      </c>
      <c r="E27" s="1">
        <v>52</v>
      </c>
      <c r="F27" s="4">
        <f t="shared" si="1"/>
        <v>3.9629227068554642</v>
      </c>
      <c r="M27" s="1">
        <v>83.5</v>
      </c>
      <c r="N27" s="4">
        <f t="shared" si="5"/>
        <v>-25.179114114470831</v>
      </c>
      <c r="Q27" s="1">
        <v>48</v>
      </c>
      <c r="R27" s="4">
        <f t="shared" si="7"/>
        <v>-16.770563497137484</v>
      </c>
    </row>
    <row r="28" spans="2:22" ht="13" customHeight="1" x14ac:dyDescent="0.2">
      <c r="C28" s="1">
        <v>51</v>
      </c>
      <c r="D28" s="4">
        <f t="shared" si="0"/>
        <v>-11.399926329930894</v>
      </c>
      <c r="E28" s="1">
        <v>53</v>
      </c>
      <c r="F28" s="4">
        <f t="shared" si="1"/>
        <v>14.391666672264511</v>
      </c>
      <c r="M28" s="1">
        <v>83</v>
      </c>
      <c r="N28" s="4">
        <f t="shared" si="5"/>
        <v>-30.625511510279829</v>
      </c>
      <c r="Q28" s="1">
        <v>47.2</v>
      </c>
      <c r="R28" s="4">
        <f t="shared" si="7"/>
        <v>-27.503724135305436</v>
      </c>
    </row>
    <row r="29" spans="2:22" ht="13" customHeight="1" x14ac:dyDescent="0.2">
      <c r="C29" s="1">
        <v>51.2</v>
      </c>
      <c r="D29" s="4">
        <f t="shared" si="0"/>
        <v>-9.6408872523154248</v>
      </c>
      <c r="E29" s="1">
        <v>52</v>
      </c>
      <c r="F29" s="4">
        <f t="shared" si="1"/>
        <v>3.9629227068554642</v>
      </c>
      <c r="M29" s="1">
        <v>86</v>
      </c>
      <c r="N29" s="4">
        <f t="shared" si="5"/>
        <v>2.0528728645741636</v>
      </c>
      <c r="Q29" s="1">
        <v>47</v>
      </c>
      <c r="R29" s="4">
        <f t="shared" si="7"/>
        <v>-30.187014294847469</v>
      </c>
    </row>
    <row r="30" spans="2:22" ht="13" customHeight="1" x14ac:dyDescent="0.2">
      <c r="C30" s="1">
        <v>51</v>
      </c>
      <c r="D30" s="4">
        <f t="shared" si="0"/>
        <v>-11.399926329930894</v>
      </c>
      <c r="M30" s="1">
        <v>84</v>
      </c>
      <c r="N30" s="4">
        <f t="shared" si="5"/>
        <v>-19.732716718661834</v>
      </c>
      <c r="Q30" s="1">
        <v>46</v>
      </c>
      <c r="R30" s="4">
        <f t="shared" si="7"/>
        <v>-43.60346509255745</v>
      </c>
    </row>
    <row r="31" spans="2:22" ht="13" customHeight="1" x14ac:dyDescent="0.2">
      <c r="B31" s="6"/>
      <c r="Q31" s="1">
        <v>46.5</v>
      </c>
      <c r="R31" s="4">
        <f t="shared" si="7"/>
        <v>-36.895239693702457</v>
      </c>
    </row>
    <row r="32" spans="2:22" ht="13" customHeight="1" x14ac:dyDescent="0.2">
      <c r="D32" s="5"/>
      <c r="Q32" s="1">
        <v>49.5</v>
      </c>
      <c r="R32" s="4">
        <f t="shared" si="7"/>
        <v>3.3541126994274966</v>
      </c>
    </row>
    <row r="33" spans="17:28" ht="13" customHeight="1" x14ac:dyDescent="0.2">
      <c r="Q33" s="1">
        <v>46</v>
      </c>
      <c r="R33" s="4">
        <f t="shared" si="7"/>
        <v>-43.60346509255745</v>
      </c>
    </row>
    <row r="34" spans="17:28" ht="13" customHeight="1" x14ac:dyDescent="0.2">
      <c r="Q34" s="1">
        <v>46</v>
      </c>
      <c r="R34" s="4">
        <f t="shared" si="7"/>
        <v>-43.60346509255745</v>
      </c>
    </row>
    <row r="35" spans="17:28" ht="13" customHeight="1" x14ac:dyDescent="0.2">
      <c r="Q35" s="1">
        <v>46</v>
      </c>
      <c r="R35" s="4">
        <f t="shared" si="7"/>
        <v>-43.60346509255745</v>
      </c>
    </row>
    <row r="36" spans="17:28" ht="13" customHeight="1" x14ac:dyDescent="0.2">
      <c r="Q36" s="1">
        <v>46</v>
      </c>
      <c r="R36" s="4">
        <f t="shared" si="7"/>
        <v>-43.60346509255745</v>
      </c>
    </row>
    <row r="37" spans="17:28" ht="13" customHeight="1" x14ac:dyDescent="0.2">
      <c r="Q37" s="1">
        <v>49</v>
      </c>
      <c r="R37" s="4">
        <f t="shared" si="7"/>
        <v>-3.3541126994274966</v>
      </c>
    </row>
    <row r="38" spans="17:28" ht="13" customHeight="1" x14ac:dyDescent="0.2">
      <c r="Q38" s="1">
        <v>48.5</v>
      </c>
      <c r="R38" s="4">
        <f t="shared" si="7"/>
        <v>-10.062338098282488</v>
      </c>
    </row>
    <row r="39" spans="17:28" ht="13" customHeight="1" x14ac:dyDescent="0.2">
      <c r="Q39" s="1">
        <v>48</v>
      </c>
      <c r="R39" s="4">
        <f t="shared" si="7"/>
        <v>-16.770563497137484</v>
      </c>
    </row>
    <row r="40" spans="17:28" ht="13" customHeight="1" x14ac:dyDescent="0.2">
      <c r="Q40" s="1">
        <v>48</v>
      </c>
      <c r="R40" s="4">
        <f t="shared" si="7"/>
        <v>-16.770563497137484</v>
      </c>
    </row>
    <row r="41" spans="17:28" ht="13" customHeight="1" x14ac:dyDescent="0.2">
      <c r="Q41" s="1">
        <v>46.5</v>
      </c>
      <c r="R41" s="4">
        <f t="shared" si="7"/>
        <v>-36.895239693702457</v>
      </c>
    </row>
    <row r="42" spans="17:28" ht="13" customHeight="1" x14ac:dyDescent="0.2">
      <c r="Q42" s="1">
        <v>48</v>
      </c>
      <c r="R42" s="4">
        <f t="shared" si="7"/>
        <v>-16.770563497137484</v>
      </c>
    </row>
    <row r="43" spans="17:28" ht="13" customHeight="1" x14ac:dyDescent="0.2">
      <c r="Q43" s="1">
        <v>49</v>
      </c>
      <c r="R43" s="4">
        <f t="shared" si="7"/>
        <v>-3.3541126994274966</v>
      </c>
    </row>
    <row r="44" spans="17:28" ht="13" customHeight="1" x14ac:dyDescent="0.2">
      <c r="Q44" s="1">
        <v>48</v>
      </c>
      <c r="R44" s="4">
        <f t="shared" si="7"/>
        <v>-16.770563497137484</v>
      </c>
    </row>
    <row r="45" spans="17:28" ht="13" customHeight="1" x14ac:dyDescent="0.2">
      <c r="Q45" s="1">
        <v>49</v>
      </c>
      <c r="R45" s="4">
        <f t="shared" si="7"/>
        <v>-3.3541126994274966</v>
      </c>
    </row>
    <row r="46" spans="17:28" ht="13" customHeight="1" x14ac:dyDescent="0.2">
      <c r="Q46" s="1">
        <v>47</v>
      </c>
      <c r="R46" s="4">
        <f t="shared" si="7"/>
        <v>-30.187014294847469</v>
      </c>
      <c r="X46" s="7"/>
      <c r="Z46" s="7"/>
      <c r="AA46" s="7"/>
      <c r="AB46" s="7"/>
    </row>
    <row r="47" spans="17:28" ht="13" customHeight="1" x14ac:dyDescent="0.2">
      <c r="Q47" s="1">
        <v>49</v>
      </c>
      <c r="R47" s="4">
        <f t="shared" si="7"/>
        <v>-3.3541126994274966</v>
      </c>
      <c r="X47" s="9"/>
      <c r="Z47" s="9"/>
      <c r="AA47" s="9"/>
    </row>
    <row r="48" spans="17:28" ht="13" customHeight="1" x14ac:dyDescent="0.2">
      <c r="Q48" s="1">
        <v>48.5</v>
      </c>
      <c r="R48" s="4">
        <f t="shared" si="7"/>
        <v>-10.062338098282488</v>
      </c>
      <c r="X48" s="7" t="s">
        <v>3</v>
      </c>
      <c r="AA48" s="9"/>
    </row>
    <row r="49" spans="1:27" ht="13" customHeight="1" x14ac:dyDescent="0.2">
      <c r="Q49" s="1">
        <v>47</v>
      </c>
      <c r="R49" s="4">
        <f t="shared" si="7"/>
        <v>-30.187014294847469</v>
      </c>
      <c r="W49" s="10"/>
      <c r="X49" s="9">
        <f>SUM(X50:X56)</f>
        <v>232</v>
      </c>
    </row>
    <row r="50" spans="1:27" ht="13" customHeight="1" x14ac:dyDescent="0.2">
      <c r="A50" s="8" t="s">
        <v>13</v>
      </c>
      <c r="D50" s="6" t="s">
        <v>4</v>
      </c>
      <c r="F50" s="6" t="s">
        <v>4</v>
      </c>
      <c r="H50" s="6" t="s">
        <v>4</v>
      </c>
      <c r="J50" s="6" t="s">
        <v>4</v>
      </c>
      <c r="L50" s="6" t="s">
        <v>4</v>
      </c>
      <c r="N50" s="6" t="s">
        <v>4</v>
      </c>
      <c r="P50" s="6" t="s">
        <v>4</v>
      </c>
      <c r="R50" s="6" t="s">
        <v>4</v>
      </c>
      <c r="T50" s="6" t="s">
        <v>4</v>
      </c>
      <c r="V50" s="6" t="s">
        <v>4</v>
      </c>
      <c r="W50" s="10">
        <v>-75</v>
      </c>
      <c r="X50" s="9">
        <f t="shared" ref="X50:X55" si="10">SUM(D53+F53+H53+J53+L53+N53+P53+R53+T53+V53)</f>
        <v>3</v>
      </c>
      <c r="Y50" s="1" t="s">
        <v>5</v>
      </c>
    </row>
    <row r="51" spans="1:27" ht="13" customHeight="1" x14ac:dyDescent="0.2">
      <c r="A51" s="1" t="s">
        <v>12</v>
      </c>
      <c r="B51" s="10">
        <v>-100</v>
      </c>
      <c r="C51" s="1">
        <f>FREQUENCY(C$5:C$30,$B51:$B59)</f>
        <v>0</v>
      </c>
      <c r="D51" s="9">
        <f>C51-C50</f>
        <v>0</v>
      </c>
      <c r="E51" s="1">
        <f>FREQUENCY(F$5:F$30,$B51:$B59)</f>
        <v>0</v>
      </c>
      <c r="F51" s="9">
        <f>E51-E50</f>
        <v>0</v>
      </c>
      <c r="G51" s="1">
        <f>FREQUENCY(H$5:H$30,$B51:$B59)</f>
        <v>0</v>
      </c>
      <c r="H51" s="9">
        <f t="shared" ref="H51:H58" si="11">G51-G50</f>
        <v>0</v>
      </c>
      <c r="I51" s="1">
        <f>FREQUENCY(J$5:J$30,$B51:$B59)</f>
        <v>0</v>
      </c>
      <c r="J51" s="9">
        <f t="shared" ref="J51:J58" si="12">I51-I50</f>
        <v>0</v>
      </c>
      <c r="K51" s="1">
        <f>FREQUENCY(L$5:L$30,$B51:$B59)</f>
        <v>0</v>
      </c>
      <c r="L51" s="9">
        <f t="shared" ref="L51:L58" si="13">K51-K50</f>
        <v>0</v>
      </c>
      <c r="M51" s="1">
        <f>FREQUENCY(N$5:N$30,$B51:$B59)</f>
        <v>0</v>
      </c>
      <c r="N51" s="9">
        <f t="shared" ref="N51:N58" si="14">M51-M50</f>
        <v>0</v>
      </c>
      <c r="O51" s="1">
        <f>FREQUENCY(P$5:P$30,$B51:$B59)</f>
        <v>0</v>
      </c>
      <c r="P51" s="9">
        <f t="shared" ref="P51:P58" si="15">O51-O50</f>
        <v>0</v>
      </c>
      <c r="Q51" s="1">
        <f>FREQUENCY(R$5:R$49,$B51:$B59)</f>
        <v>0</v>
      </c>
      <c r="R51" s="9">
        <f t="shared" ref="R51:R58" si="16">Q51-Q50</f>
        <v>0</v>
      </c>
      <c r="S51" s="1">
        <f>FREQUENCY(T$5:T$49,$B51:$B59)</f>
        <v>0</v>
      </c>
      <c r="T51" s="9">
        <f t="shared" ref="T51:T58" si="17">S51-S50</f>
        <v>0</v>
      </c>
      <c r="U51" s="1">
        <f>FREQUENCY(V$5:V$49,$B51:$B59)</f>
        <v>0</v>
      </c>
      <c r="V51" s="9">
        <f t="shared" ref="V51:V58" si="18">U51-U50</f>
        <v>0</v>
      </c>
      <c r="W51" s="10">
        <v>-50</v>
      </c>
      <c r="X51" s="9">
        <f t="shared" si="10"/>
        <v>41</v>
      </c>
      <c r="Y51" s="1" t="s">
        <v>6</v>
      </c>
      <c r="AA51" s="9"/>
    </row>
    <row r="52" spans="1:27" ht="13" customHeight="1" x14ac:dyDescent="0.2">
      <c r="A52" s="1" t="s">
        <v>5</v>
      </c>
      <c r="B52" s="10">
        <v>-75</v>
      </c>
      <c r="C52" s="1">
        <f>FREQUENCY(C$5:C$30,$B52:$B60)</f>
        <v>0</v>
      </c>
      <c r="D52" s="9">
        <f t="shared" ref="D52:F58" si="19">C52-C51</f>
        <v>0</v>
      </c>
      <c r="E52" s="1">
        <f t="shared" ref="E52:E58" si="20">FREQUENCY(F$5:F$30,$B52:$B60)</f>
        <v>0</v>
      </c>
      <c r="F52" s="9">
        <f t="shared" si="19"/>
        <v>0</v>
      </c>
      <c r="G52" s="1">
        <f t="shared" ref="G52:G58" si="21">FREQUENCY(H$5:H$30,$B52:$B60)</f>
        <v>0</v>
      </c>
      <c r="H52" s="9">
        <f t="shared" si="11"/>
        <v>0</v>
      </c>
      <c r="I52" s="1">
        <f t="shared" ref="I52:I58" si="22">FREQUENCY(J$5:J$30,$B52:$B60)</f>
        <v>0</v>
      </c>
      <c r="J52" s="9">
        <f t="shared" si="12"/>
        <v>0</v>
      </c>
      <c r="K52" s="1">
        <f t="shared" ref="K52:K58" si="23">FREQUENCY(L$5:L$30,$B52:$B60)</f>
        <v>0</v>
      </c>
      <c r="L52" s="9">
        <f t="shared" si="13"/>
        <v>0</v>
      </c>
      <c r="M52" s="1">
        <f t="shared" ref="M52:M58" si="24">FREQUENCY(N$5:N$30,$B52:$B60)</f>
        <v>0</v>
      </c>
      <c r="N52" s="9">
        <f t="shared" si="14"/>
        <v>0</v>
      </c>
      <c r="O52" s="1">
        <f t="shared" ref="O52:O58" si="25">FREQUENCY(P$5:P$30,$B52:$B60)</f>
        <v>0</v>
      </c>
      <c r="P52" s="9">
        <f t="shared" si="15"/>
        <v>0</v>
      </c>
      <c r="Q52" s="1">
        <f t="shared" ref="Q52:S58" si="26">FREQUENCY(R$5:R$49,$B52:$B60)</f>
        <v>0</v>
      </c>
      <c r="R52" s="9">
        <f t="shared" si="16"/>
        <v>0</v>
      </c>
      <c r="S52" s="1">
        <f t="shared" si="26"/>
        <v>0</v>
      </c>
      <c r="T52" s="9">
        <f t="shared" si="17"/>
        <v>0</v>
      </c>
      <c r="U52" s="1">
        <f t="shared" ref="U52:U58" si="27">FREQUENCY(V$5:V$49,$B52:$B60)</f>
        <v>0</v>
      </c>
      <c r="V52" s="9">
        <f t="shared" si="18"/>
        <v>0</v>
      </c>
      <c r="W52" s="10">
        <v>-25</v>
      </c>
      <c r="X52" s="9">
        <f t="shared" si="10"/>
        <v>93</v>
      </c>
      <c r="Y52" s="1" t="s">
        <v>7</v>
      </c>
    </row>
    <row r="53" spans="1:27" ht="13" customHeight="1" x14ac:dyDescent="0.2">
      <c r="A53" s="1" t="s">
        <v>6</v>
      </c>
      <c r="B53" s="10">
        <v>-50</v>
      </c>
      <c r="C53" s="1">
        <f t="shared" ref="C53:C58" si="28">FREQUENCY(D$5:D$30,$B53:$B61)</f>
        <v>1</v>
      </c>
      <c r="D53" s="9">
        <f t="shared" si="19"/>
        <v>1</v>
      </c>
      <c r="E53" s="1">
        <f t="shared" si="20"/>
        <v>0</v>
      </c>
      <c r="F53" s="9">
        <f t="shared" si="19"/>
        <v>0</v>
      </c>
      <c r="G53" s="1">
        <f t="shared" si="21"/>
        <v>0</v>
      </c>
      <c r="H53" s="9">
        <f t="shared" si="11"/>
        <v>0</v>
      </c>
      <c r="I53" s="1">
        <f t="shared" si="22"/>
        <v>0</v>
      </c>
      <c r="J53" s="9">
        <f t="shared" si="12"/>
        <v>0</v>
      </c>
      <c r="K53" s="1">
        <f t="shared" si="23"/>
        <v>1</v>
      </c>
      <c r="L53" s="9">
        <f t="shared" si="13"/>
        <v>1</v>
      </c>
      <c r="M53" s="1">
        <f t="shared" si="24"/>
        <v>0</v>
      </c>
      <c r="N53" s="9">
        <f t="shared" si="14"/>
        <v>0</v>
      </c>
      <c r="O53" s="1">
        <f t="shared" si="25"/>
        <v>0</v>
      </c>
      <c r="P53" s="9">
        <f t="shared" si="15"/>
        <v>0</v>
      </c>
      <c r="Q53" s="1">
        <f t="shared" si="26"/>
        <v>0</v>
      </c>
      <c r="R53" s="9">
        <f t="shared" si="16"/>
        <v>0</v>
      </c>
      <c r="S53" s="1">
        <f t="shared" si="26"/>
        <v>1</v>
      </c>
      <c r="T53" s="9">
        <f t="shared" si="17"/>
        <v>1</v>
      </c>
      <c r="U53" s="1">
        <f t="shared" si="27"/>
        <v>0</v>
      </c>
      <c r="V53" s="9">
        <f t="shared" si="18"/>
        <v>0</v>
      </c>
      <c r="W53" s="10">
        <v>0</v>
      </c>
      <c r="X53" s="9">
        <f t="shared" si="10"/>
        <v>64</v>
      </c>
      <c r="Y53" s="1" t="s">
        <v>8</v>
      </c>
      <c r="AA53" s="9"/>
    </row>
    <row r="54" spans="1:27" ht="13" customHeight="1" x14ac:dyDescent="0.2">
      <c r="A54" s="1" t="s">
        <v>7</v>
      </c>
      <c r="B54" s="10">
        <v>-25</v>
      </c>
      <c r="C54" s="1">
        <f t="shared" si="28"/>
        <v>3</v>
      </c>
      <c r="D54" s="9">
        <f t="shared" si="19"/>
        <v>2</v>
      </c>
      <c r="E54" s="1">
        <f t="shared" si="20"/>
        <v>6</v>
      </c>
      <c r="F54" s="9">
        <f t="shared" si="19"/>
        <v>6</v>
      </c>
      <c r="G54" s="1">
        <f t="shared" si="21"/>
        <v>4</v>
      </c>
      <c r="H54" s="9">
        <f t="shared" si="11"/>
        <v>4</v>
      </c>
      <c r="I54" s="1">
        <f t="shared" si="22"/>
        <v>3</v>
      </c>
      <c r="J54" s="9">
        <f t="shared" si="12"/>
        <v>3</v>
      </c>
      <c r="K54" s="1">
        <f t="shared" si="23"/>
        <v>2</v>
      </c>
      <c r="L54" s="9">
        <f t="shared" si="13"/>
        <v>1</v>
      </c>
      <c r="M54" s="1">
        <f t="shared" si="24"/>
        <v>5</v>
      </c>
      <c r="N54" s="9">
        <f t="shared" si="14"/>
        <v>5</v>
      </c>
      <c r="O54" s="1">
        <f t="shared" si="25"/>
        <v>4</v>
      </c>
      <c r="P54" s="9">
        <f t="shared" si="15"/>
        <v>4</v>
      </c>
      <c r="Q54" s="1">
        <f t="shared" si="26"/>
        <v>11</v>
      </c>
      <c r="R54" s="9">
        <f t="shared" si="16"/>
        <v>11</v>
      </c>
      <c r="S54" s="1">
        <f t="shared" si="26"/>
        <v>1</v>
      </c>
      <c r="T54" s="9">
        <f t="shared" si="17"/>
        <v>0</v>
      </c>
      <c r="U54" s="1">
        <f t="shared" si="27"/>
        <v>5</v>
      </c>
      <c r="V54" s="9">
        <f t="shared" si="18"/>
        <v>5</v>
      </c>
      <c r="W54" s="10">
        <v>25</v>
      </c>
      <c r="X54" s="9">
        <f t="shared" si="10"/>
        <v>24</v>
      </c>
      <c r="Y54" s="1" t="s">
        <v>9</v>
      </c>
    </row>
    <row r="55" spans="1:27" ht="13" customHeight="1" x14ac:dyDescent="0.2">
      <c r="A55" s="1" t="s">
        <v>8</v>
      </c>
      <c r="B55" s="10">
        <v>0</v>
      </c>
      <c r="C55" s="1">
        <f t="shared" si="28"/>
        <v>18</v>
      </c>
      <c r="D55" s="9">
        <f t="shared" si="19"/>
        <v>15</v>
      </c>
      <c r="E55" s="1">
        <f t="shared" si="20"/>
        <v>13</v>
      </c>
      <c r="F55" s="9">
        <f t="shared" si="19"/>
        <v>7</v>
      </c>
      <c r="G55" s="1">
        <f t="shared" si="21"/>
        <v>11</v>
      </c>
      <c r="H55" s="9">
        <f t="shared" si="11"/>
        <v>7</v>
      </c>
      <c r="I55" s="1">
        <f t="shared" si="22"/>
        <v>9</v>
      </c>
      <c r="J55" s="9">
        <f t="shared" si="12"/>
        <v>6</v>
      </c>
      <c r="K55" s="1">
        <f t="shared" si="23"/>
        <v>9</v>
      </c>
      <c r="L55" s="9">
        <f t="shared" si="13"/>
        <v>7</v>
      </c>
      <c r="M55" s="1">
        <f t="shared" si="24"/>
        <v>13</v>
      </c>
      <c r="N55" s="9">
        <f t="shared" si="14"/>
        <v>8</v>
      </c>
      <c r="O55" s="1">
        <f t="shared" si="25"/>
        <v>11</v>
      </c>
      <c r="P55" s="9">
        <f t="shared" si="15"/>
        <v>7</v>
      </c>
      <c r="Q55" s="1">
        <f t="shared" si="26"/>
        <v>35</v>
      </c>
      <c r="R55" s="9">
        <f t="shared" si="16"/>
        <v>24</v>
      </c>
      <c r="S55" s="1">
        <f t="shared" si="26"/>
        <v>8</v>
      </c>
      <c r="T55" s="9">
        <f t="shared" si="17"/>
        <v>7</v>
      </c>
      <c r="U55" s="1">
        <f t="shared" si="27"/>
        <v>10</v>
      </c>
      <c r="V55" s="9">
        <f t="shared" si="18"/>
        <v>5</v>
      </c>
      <c r="W55" s="10">
        <v>50</v>
      </c>
      <c r="X55" s="9">
        <f t="shared" si="10"/>
        <v>7</v>
      </c>
      <c r="Y55" s="1" t="s">
        <v>10</v>
      </c>
    </row>
    <row r="56" spans="1:27" ht="13" customHeight="1" x14ac:dyDescent="0.2">
      <c r="A56" s="1" t="s">
        <v>9</v>
      </c>
      <c r="B56" s="10">
        <v>25</v>
      </c>
      <c r="C56" s="1">
        <f t="shared" si="28"/>
        <v>22</v>
      </c>
      <c r="D56" s="9">
        <f t="shared" si="19"/>
        <v>4</v>
      </c>
      <c r="E56" s="1">
        <f t="shared" si="20"/>
        <v>22</v>
      </c>
      <c r="F56" s="9">
        <f t="shared" si="19"/>
        <v>9</v>
      </c>
      <c r="G56" s="1">
        <f t="shared" si="21"/>
        <v>16</v>
      </c>
      <c r="H56" s="9">
        <f t="shared" si="11"/>
        <v>5</v>
      </c>
      <c r="I56" s="1">
        <f t="shared" si="22"/>
        <v>16</v>
      </c>
      <c r="J56" s="9">
        <f t="shared" si="12"/>
        <v>7</v>
      </c>
      <c r="K56" s="1">
        <f t="shared" si="23"/>
        <v>15</v>
      </c>
      <c r="L56" s="9">
        <f t="shared" si="13"/>
        <v>6</v>
      </c>
      <c r="M56" s="1">
        <f t="shared" si="24"/>
        <v>23</v>
      </c>
      <c r="N56" s="9">
        <f t="shared" si="14"/>
        <v>10</v>
      </c>
      <c r="O56" s="1">
        <f t="shared" si="25"/>
        <v>18</v>
      </c>
      <c r="P56" s="9">
        <f t="shared" si="15"/>
        <v>7</v>
      </c>
      <c r="Q56" s="1">
        <f t="shared" si="26"/>
        <v>40</v>
      </c>
      <c r="R56" s="9">
        <f t="shared" si="16"/>
        <v>5</v>
      </c>
      <c r="S56" s="1">
        <f t="shared" si="26"/>
        <v>14</v>
      </c>
      <c r="T56" s="9">
        <f t="shared" si="17"/>
        <v>6</v>
      </c>
      <c r="U56" s="1">
        <f t="shared" si="27"/>
        <v>15</v>
      </c>
      <c r="V56" s="9">
        <f t="shared" si="18"/>
        <v>5</v>
      </c>
      <c r="W56" s="10">
        <v>75</v>
      </c>
      <c r="X56" s="9"/>
    </row>
    <row r="57" spans="1:27" ht="13" customHeight="1" x14ac:dyDescent="0.2">
      <c r="A57" s="1" t="s">
        <v>10</v>
      </c>
      <c r="B57" s="10">
        <v>50</v>
      </c>
      <c r="C57" s="1">
        <f t="shared" si="28"/>
        <v>24</v>
      </c>
      <c r="D57" s="9">
        <f t="shared" si="19"/>
        <v>2</v>
      </c>
      <c r="E57" s="1">
        <f t="shared" si="20"/>
        <v>25</v>
      </c>
      <c r="F57" s="9">
        <f t="shared" si="19"/>
        <v>3</v>
      </c>
      <c r="G57" s="1">
        <f t="shared" si="21"/>
        <v>18</v>
      </c>
      <c r="H57" s="9">
        <f t="shared" si="11"/>
        <v>2</v>
      </c>
      <c r="I57" s="1">
        <f t="shared" si="22"/>
        <v>18</v>
      </c>
      <c r="J57" s="9">
        <f t="shared" si="12"/>
        <v>2</v>
      </c>
      <c r="K57" s="1">
        <f t="shared" si="23"/>
        <v>17</v>
      </c>
      <c r="L57" s="9">
        <f t="shared" si="13"/>
        <v>2</v>
      </c>
      <c r="M57" s="1">
        <f t="shared" si="24"/>
        <v>25</v>
      </c>
      <c r="N57" s="9">
        <f t="shared" si="14"/>
        <v>2</v>
      </c>
      <c r="O57" s="1">
        <f t="shared" si="25"/>
        <v>19</v>
      </c>
      <c r="P57" s="9">
        <f t="shared" si="15"/>
        <v>1</v>
      </c>
      <c r="Q57" s="1">
        <f t="shared" si="26"/>
        <v>43</v>
      </c>
      <c r="R57" s="9">
        <f t="shared" si="16"/>
        <v>3</v>
      </c>
      <c r="S57" s="1">
        <f t="shared" si="26"/>
        <v>17</v>
      </c>
      <c r="T57" s="9">
        <f t="shared" si="17"/>
        <v>3</v>
      </c>
      <c r="U57" s="1">
        <f t="shared" si="27"/>
        <v>19</v>
      </c>
      <c r="V57" s="9">
        <f t="shared" si="18"/>
        <v>4</v>
      </c>
      <c r="W57" s="10">
        <v>100</v>
      </c>
      <c r="X57" s="9"/>
    </row>
    <row r="58" spans="1:27" ht="13" customHeight="1" x14ac:dyDescent="0.2">
      <c r="A58" s="1" t="s">
        <v>11</v>
      </c>
      <c r="B58" s="10">
        <v>75</v>
      </c>
      <c r="C58" s="1">
        <f t="shared" si="28"/>
        <v>26</v>
      </c>
      <c r="D58" s="9">
        <f t="shared" si="19"/>
        <v>2</v>
      </c>
      <c r="E58" s="1">
        <f t="shared" si="20"/>
        <v>25</v>
      </c>
      <c r="F58" s="9">
        <f t="shared" si="19"/>
        <v>0</v>
      </c>
      <c r="G58" s="1">
        <f t="shared" si="21"/>
        <v>19</v>
      </c>
      <c r="H58" s="9">
        <f t="shared" si="11"/>
        <v>1</v>
      </c>
      <c r="I58" s="1">
        <f t="shared" si="22"/>
        <v>18</v>
      </c>
      <c r="J58" s="9">
        <f t="shared" si="12"/>
        <v>0</v>
      </c>
      <c r="K58" s="1">
        <f t="shared" si="23"/>
        <v>17</v>
      </c>
      <c r="L58" s="9">
        <f t="shared" si="13"/>
        <v>0</v>
      </c>
      <c r="M58" s="1">
        <f t="shared" si="24"/>
        <v>26</v>
      </c>
      <c r="N58" s="9">
        <f t="shared" si="14"/>
        <v>1</v>
      </c>
      <c r="O58" s="1">
        <f t="shared" si="25"/>
        <v>20</v>
      </c>
      <c r="P58" s="9">
        <f t="shared" si="15"/>
        <v>1</v>
      </c>
      <c r="Q58" s="1">
        <f t="shared" si="26"/>
        <v>45</v>
      </c>
      <c r="R58" s="9">
        <f t="shared" si="16"/>
        <v>2</v>
      </c>
      <c r="S58" s="1">
        <f t="shared" si="26"/>
        <v>17</v>
      </c>
      <c r="T58" s="9">
        <f t="shared" si="17"/>
        <v>0</v>
      </c>
      <c r="U58" s="1">
        <f t="shared" si="27"/>
        <v>19</v>
      </c>
      <c r="V58" s="9">
        <f t="shared" si="18"/>
        <v>0</v>
      </c>
      <c r="W58" s="1">
        <v>125</v>
      </c>
      <c r="X58" s="3"/>
    </row>
    <row r="59" spans="1:27" ht="13" customHeight="1" x14ac:dyDescent="0.2">
      <c r="B59" s="10"/>
      <c r="D59" s="9"/>
      <c r="F59" s="9"/>
      <c r="H59" s="9"/>
      <c r="J59" s="9"/>
      <c r="L59" s="9"/>
      <c r="N59" s="9"/>
      <c r="P59" s="9"/>
      <c r="R59" s="9"/>
      <c r="T59" s="9"/>
      <c r="V59" s="9"/>
      <c r="X59" s="2"/>
    </row>
    <row r="60" spans="1:27" ht="13" customHeight="1" x14ac:dyDescent="0.2"/>
    <row r="61" spans="1:27" ht="13" customHeight="1" x14ac:dyDescent="0.2">
      <c r="B61" s="1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7" x14ac:dyDescent="0.2"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7" x14ac:dyDescent="0.2">
      <c r="B63" s="7"/>
    </row>
  </sheetData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2002-01-04T12:30:21Z</dcterms:created>
  <dcterms:modified xsi:type="dcterms:W3CDTF">2024-07-24T12:41:52Z</dcterms:modified>
</cp:coreProperties>
</file>